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465" windowWidth="10335" windowHeight="7785"/>
  </bookViews>
  <sheets>
    <sheet name="Haloterv" sheetId="7" r:id="rId1"/>
    <sheet name="Tantargyak" sheetId="5" r:id="rId2"/>
    <sheet name="Oktatok" sheetId="6" r:id="rId3"/>
  </sheets>
  <definedNames>
    <definedName name="_xlnm._FilterDatabase" localSheetId="2" hidden="1">Oktatok!$A$14:$G$43</definedName>
    <definedName name="_xlnm.Print_Area" localSheetId="0">Haloterv!$A$1:$U$14</definedName>
  </definedNames>
  <calcPr calcId="145621"/>
</workbook>
</file>

<file path=xl/calcChain.xml><?xml version="1.0" encoding="utf-8"?>
<calcChain xmlns="http://schemas.openxmlformats.org/spreadsheetml/2006/main">
  <c r="G23" i="5"/>
  <c r="F22"/>
  <c r="E32" i="6" l="1"/>
  <c r="F19" i="5"/>
  <c r="D19"/>
  <c r="G10" i="6" l="1"/>
  <c r="D10"/>
  <c r="C10"/>
  <c r="E10" l="1"/>
  <c r="G3" l="1"/>
  <c r="G4"/>
  <c r="G6"/>
  <c r="G7"/>
  <c r="G8"/>
  <c r="G9"/>
  <c r="G2"/>
  <c r="G5"/>
  <c r="E33"/>
  <c r="E31"/>
  <c r="D21" i="5"/>
  <c r="F21" s="1"/>
  <c r="D20"/>
  <c r="F20" s="1"/>
  <c r="F15"/>
  <c r="F16"/>
  <c r="F23" s="1"/>
  <c r="F17"/>
  <c r="F18"/>
  <c r="G11" i="6" l="1"/>
  <c r="F2" i="5"/>
  <c r="F3"/>
  <c r="F4"/>
  <c r="F5"/>
  <c r="F6"/>
  <c r="F7"/>
  <c r="F8"/>
  <c r="F9"/>
  <c r="F10"/>
  <c r="F11"/>
  <c r="F12"/>
  <c r="F13"/>
  <c r="F14"/>
  <c r="D9" i="6"/>
  <c r="C9"/>
  <c r="D8"/>
  <c r="C8"/>
  <c r="D7"/>
  <c r="C7"/>
  <c r="D6"/>
  <c r="C6"/>
  <c r="D5"/>
  <c r="C5"/>
  <c r="D4"/>
  <c r="C4"/>
  <c r="D3"/>
  <c r="C3"/>
  <c r="D2"/>
  <c r="C2"/>
  <c r="C11" s="1"/>
  <c r="D11" l="1"/>
  <c r="E5"/>
  <c r="E9"/>
  <c r="E3"/>
  <c r="E7"/>
  <c r="E2"/>
  <c r="E4"/>
  <c r="E6"/>
  <c r="E8"/>
  <c r="E11" l="1"/>
  <c r="I12" s="1"/>
</calcChain>
</file>

<file path=xl/sharedStrings.xml><?xml version="1.0" encoding="utf-8"?>
<sst xmlns="http://schemas.openxmlformats.org/spreadsheetml/2006/main" count="337" uniqueCount="205">
  <si>
    <t>Bikfalvi P.</t>
  </si>
  <si>
    <t>Sorszám</t>
  </si>
  <si>
    <t>Tantárgykód</t>
  </si>
  <si>
    <t>Tantárgy</t>
  </si>
  <si>
    <t>Előadás</t>
  </si>
  <si>
    <t>gyakorlat</t>
  </si>
  <si>
    <t>Valós terhelés</t>
  </si>
  <si>
    <t>Formális terhelés</t>
  </si>
  <si>
    <t>Megjegyzés</t>
  </si>
  <si>
    <t>Oktató</t>
  </si>
  <si>
    <t>Gyakorlat</t>
  </si>
  <si>
    <t>Bálint G.</t>
  </si>
  <si>
    <t>Dadvandipour S.</t>
  </si>
  <si>
    <t>Dudás L.</t>
  </si>
  <si>
    <t>Hornyák O.</t>
  </si>
  <si>
    <t>Kulcsár Gy.</t>
  </si>
  <si>
    <t>Nehéz K.</t>
  </si>
  <si>
    <t>Tóth T.</t>
  </si>
  <si>
    <t>EA</t>
  </si>
  <si>
    <t>gy</t>
  </si>
  <si>
    <t xml:space="preserve"> </t>
  </si>
  <si>
    <t>GEIAK700M</t>
  </si>
  <si>
    <t>I+K technológiák</t>
  </si>
  <si>
    <t>GEIAK682M</t>
  </si>
  <si>
    <t>Inform. rendsz. integr.</t>
  </si>
  <si>
    <t>GEIAK652M</t>
  </si>
  <si>
    <t>A minőségbizt. informatikaja</t>
  </si>
  <si>
    <t>Műszaki informatika</t>
  </si>
  <si>
    <t>GEIAK210B</t>
  </si>
  <si>
    <t>5-6</t>
  </si>
  <si>
    <t>Formális</t>
  </si>
  <si>
    <t>Term. foly. modellezése</t>
  </si>
  <si>
    <t>Diplomatervezés</t>
  </si>
  <si>
    <t>GEIAK628M</t>
  </si>
  <si>
    <t>A temelésInformatika alapjai</t>
  </si>
  <si>
    <t>GEIAK150B</t>
  </si>
  <si>
    <t>Di. term. foly. szg. terv. és ir.</t>
  </si>
  <si>
    <t>GEIAK170B</t>
  </si>
  <si>
    <t>Projektfeladat</t>
  </si>
  <si>
    <t>GEIAK900B</t>
  </si>
  <si>
    <t>Szg. term. terv. és irányítás</t>
  </si>
  <si>
    <t>GEIK220B</t>
  </si>
  <si>
    <t>Hétfő</t>
  </si>
  <si>
    <t>Kedd</t>
  </si>
  <si>
    <t>Szerda</t>
  </si>
  <si>
    <t>Csütörtök</t>
  </si>
  <si>
    <t>Péntek</t>
  </si>
  <si>
    <t>08-09</t>
  </si>
  <si>
    <t xml:space="preserve">műsz. infor. Bálint G.               </t>
  </si>
  <si>
    <t xml:space="preserve">SZG. TERM. TERV. ÉS IR.            </t>
  </si>
  <si>
    <t xml:space="preserve">DISZK.TERM. FOLY.SZG. TERV.ÉS IR. Kulcsár Gy.               </t>
  </si>
  <si>
    <t>09-10</t>
  </si>
  <si>
    <t xml:space="preserve">G 3BGL (20)             A1/201            </t>
  </si>
  <si>
    <t>10-11</t>
  </si>
  <si>
    <t xml:space="preserve">diszk. term. foly. szg.     terv. és ir.       Kulcsár Gy.               </t>
  </si>
  <si>
    <t>11-12</t>
  </si>
  <si>
    <t>MŰSZ. INF.            Dudás L.</t>
  </si>
  <si>
    <t>G 1BG6 (32)             A1/201               !1</t>
  </si>
  <si>
    <t>12-13</t>
  </si>
  <si>
    <t>G1BE-BG G1BM-BV                I. ea.</t>
  </si>
  <si>
    <t xml:space="preserve">TERM. FOLY. MOD.      Bikfalvi P.               </t>
  </si>
  <si>
    <t>13-14</t>
  </si>
  <si>
    <t xml:space="preserve">I+K TECHNO-LÓGIÁK.  Hornyák O.               </t>
  </si>
  <si>
    <t>G 1BG7 (32)             A1/201               !2</t>
  </si>
  <si>
    <t>14-15</t>
  </si>
  <si>
    <t xml:space="preserve">a termelés- infor. al. Kulcsár Gy.               </t>
  </si>
  <si>
    <t>15-16</t>
  </si>
  <si>
    <t>16-17</t>
  </si>
  <si>
    <t>17-18</t>
  </si>
  <si>
    <t xml:space="preserve">i+k techno-lógiák.  Hornyák O.               </t>
  </si>
  <si>
    <t>G 1BG0 (32)             A1/201               !1</t>
  </si>
  <si>
    <t>18-19</t>
  </si>
  <si>
    <t>19-20</t>
  </si>
  <si>
    <t>2011/2012. II.félév</t>
  </si>
  <si>
    <t>G 1BMT (35)             A1/201               !1</t>
  </si>
  <si>
    <t>G 1BMT (35)             A1/201               !2</t>
  </si>
  <si>
    <t>G 1BM1 (30)             A1/201               !1</t>
  </si>
  <si>
    <t>G 1BM2 (30)             A1/201               !2</t>
  </si>
  <si>
    <t>G 1BG8 (32)             A1/201               !2</t>
  </si>
  <si>
    <t>G 1BG9 (32)             A1/201               !1</t>
  </si>
  <si>
    <t>G 1BGA (0)             A1/201               !2</t>
  </si>
  <si>
    <t xml:space="preserve">műsz. infor.        .               </t>
  </si>
  <si>
    <t>G 1BV1 (30)             A1/201               !1</t>
  </si>
  <si>
    <t>G 1BV2 (30)             A1/201               !2</t>
  </si>
  <si>
    <t>G 1BE1 (40)             A1/201               !1</t>
  </si>
  <si>
    <t>G 1BE1 (40)             A1/201               !2</t>
  </si>
  <si>
    <t>G 1BG3 (32)             A1/201               !1</t>
  </si>
  <si>
    <t>G 1BG4 (32)             A1/201               !2</t>
  </si>
  <si>
    <t>G 1BG1 (32)             A1/201               !1</t>
  </si>
  <si>
    <t>G 1BG2 (32)             A1/201               !2</t>
  </si>
  <si>
    <t>G 1BV3 (30)             A1/201               !2</t>
  </si>
  <si>
    <t>G 1BGB (0)             A1/201               !1</t>
  </si>
  <si>
    <t>G 1BG5 (32)             A1/201               !1</t>
  </si>
  <si>
    <t xml:space="preserve">G 2BIT (30)            A1/11              </t>
  </si>
  <si>
    <t xml:space="preserve">Gx1ML (6)    G 1ML (3)            A1/326         </t>
  </si>
  <si>
    <t xml:space="preserve">G 3BGL (20) A1/324            </t>
  </si>
  <si>
    <t xml:space="preserve"> G 3BIT (20)            A1/201              </t>
  </si>
  <si>
    <t xml:space="preserve">A MIN.BIZT. INFORMAT.  Hornyák O.               </t>
  </si>
  <si>
    <t xml:space="preserve">Gx1MMI (15)    G 1MIA (6)    G 1MIK (6)           A1/228         </t>
  </si>
  <si>
    <t xml:space="preserve">a min.bizt. informatik.  Hornyák O. A1/201                </t>
  </si>
  <si>
    <t xml:space="preserve">INFORM. RENDSZ. INTEGR. Nehéz K.               </t>
  </si>
  <si>
    <t xml:space="preserve">Gx1MMI (15)    G 1MIA (6)    G 1MIK (6)             A1/228 </t>
  </si>
  <si>
    <t xml:space="preserve">inform.  rendsz.  Integr.    Nehéz K.               </t>
  </si>
  <si>
    <t xml:space="preserve">Gx1MMI (15)    G 1MIA (6)    G 1MIK (6)             A1/201 </t>
  </si>
  <si>
    <t xml:space="preserve">Gx1ML (6)    G 1ML (3)            A1/201  !1        </t>
  </si>
  <si>
    <t xml:space="preserve">A TERM. INFOR. AL. Tóth T.               </t>
  </si>
  <si>
    <t>Modelling of Dynamic Systems</t>
  </si>
  <si>
    <t>Modern Software Engineering</t>
  </si>
  <si>
    <t xml:space="preserve">Fund. of production inform. Eng. </t>
  </si>
  <si>
    <t>Information Technology</t>
  </si>
  <si>
    <t>Erasmus</t>
  </si>
  <si>
    <t>Tanszéki összes</t>
  </si>
  <si>
    <t>Oktatók száma</t>
  </si>
  <si>
    <t>Terhelés/oktató</t>
  </si>
  <si>
    <t>Levelezős</t>
  </si>
  <si>
    <t>Inform. rendsz.</t>
  </si>
  <si>
    <t>+</t>
  </si>
  <si>
    <t>Összes valós</t>
  </si>
  <si>
    <t>Konzultáció</t>
  </si>
  <si>
    <t>Simon P.</t>
  </si>
  <si>
    <t xml:space="preserve">szg. term. terv. és ir. Simon P.        </t>
  </si>
  <si>
    <t xml:space="preserve">G 2BIT (30)            A1/207           </t>
  </si>
  <si>
    <t xml:space="preserve">GT 2ML (18) GT2xML (19)            XV C1/101            </t>
  </si>
  <si>
    <t xml:space="preserve">term. foly. mod.      Bikfalvi P.               </t>
  </si>
  <si>
    <t xml:space="preserve">GT 2ML (18) GT2xML (19)            A1/211            </t>
  </si>
  <si>
    <t xml:space="preserve">G 3BIT (20)     G 3BGI (15)            A1/318              </t>
  </si>
  <si>
    <t>Oktató:</t>
  </si>
  <si>
    <t>Konzultációs időpont:</t>
  </si>
  <si>
    <t>Tantárgynév:</t>
  </si>
  <si>
    <t>Időpont:</t>
  </si>
  <si>
    <t>Helyszín:</t>
  </si>
  <si>
    <t>Bálint Gusztáv</t>
  </si>
  <si>
    <t>Csütörtök 18-20h              Kedd 10-11h</t>
  </si>
  <si>
    <t>---</t>
  </si>
  <si>
    <t>Dr. Bikfalvi Péter</t>
  </si>
  <si>
    <t>Modelling of Dynamic Systems (2)</t>
  </si>
  <si>
    <t>Dr. Dudás László</t>
  </si>
  <si>
    <t>Information Technology (1)</t>
  </si>
  <si>
    <t>A C2-es épületben  a 203 -as szobában az Áramlás- és Hőtechnikai Gépek Tanszéken</t>
  </si>
  <si>
    <t>Dr. Hornyák Olivér</t>
  </si>
  <si>
    <t>Dr. Kulcsár Gyula</t>
  </si>
  <si>
    <t>Dr. Nehéz Károly</t>
  </si>
  <si>
    <t>Kedd 10-12h</t>
  </si>
  <si>
    <t>Modern Software Engineering (2)</t>
  </si>
  <si>
    <t>A C2-es épületben a 102-es szobában a Gépgyártástechnológiai Tanszéken</t>
  </si>
  <si>
    <t>Dr. Tóth Tibor</t>
  </si>
  <si>
    <t>Csütörtök 10-12h</t>
  </si>
  <si>
    <t>Csütörtök 14-17h</t>
  </si>
  <si>
    <t>Kedd 12-14h</t>
  </si>
  <si>
    <t xml:space="preserve">konzultáció Bálint G.               </t>
  </si>
  <si>
    <t xml:space="preserve">C2/103               </t>
  </si>
  <si>
    <t xml:space="preserve">konzultáció Bálint G. C2/103               </t>
  </si>
  <si>
    <t xml:space="preserve">konzultáció      Bikfalvi P.               </t>
  </si>
  <si>
    <t xml:space="preserve">C2/103            </t>
  </si>
  <si>
    <t>konzultáció</t>
  </si>
  <si>
    <t>C2/203</t>
  </si>
  <si>
    <t xml:space="preserve">konzultáció  Hornyák O.               </t>
  </si>
  <si>
    <t xml:space="preserve">C2/102     </t>
  </si>
  <si>
    <t xml:space="preserve">konzultáció Kulcsár Gy.               </t>
  </si>
  <si>
    <t xml:space="preserve">C2/103     </t>
  </si>
  <si>
    <t xml:space="preserve">C2/102 </t>
  </si>
  <si>
    <t xml:space="preserve">konzultáció Nehéz K.               </t>
  </si>
  <si>
    <t xml:space="preserve">konzultáció Tóth T.               </t>
  </si>
  <si>
    <t xml:space="preserve">C2/202              </t>
  </si>
  <si>
    <t>ERASMUS C2/203</t>
  </si>
  <si>
    <t>INFO. TECH.            Dudás L.</t>
  </si>
  <si>
    <t>Hétfő 10-12h</t>
  </si>
  <si>
    <t>Szombat</t>
  </si>
  <si>
    <t xml:space="preserve">2012.02.11. A1/228 2012.04.14. A1/12           </t>
  </si>
  <si>
    <t xml:space="preserve">2012.03.02. A1/11 2012.04.27. A1/201           </t>
  </si>
  <si>
    <t>Bikfalvi P     BGL-G L 16:10-19:30</t>
  </si>
  <si>
    <t>Bikfalvi P     BGL-G L 12:40-16:00</t>
  </si>
  <si>
    <t xml:space="preserve">INFORM. RENDSZ.               </t>
  </si>
  <si>
    <t xml:space="preserve"> Nehéz K.   BVL-V        8:30-11:50</t>
  </si>
  <si>
    <t>2012.02.25. A1/13</t>
  </si>
  <si>
    <t xml:space="preserve"> Nehéz K.   BVL-V        12:40-16:00</t>
  </si>
  <si>
    <t>2012.02.11. 2012.03.03. A1/13</t>
  </si>
  <si>
    <t>GEIAK220B</t>
  </si>
  <si>
    <t xml:space="preserve">TERM. FOLY. MOD.            </t>
  </si>
  <si>
    <t xml:space="preserve">2012.02.17. A1/214          </t>
  </si>
  <si>
    <t>Bikfalvi P     GTMAL    15:00-17:30</t>
  </si>
  <si>
    <t>Bikfalvi P     GTMAL    12:20-14:50</t>
  </si>
  <si>
    <t>Bikfalvi P     GTMAL      9:00-11:30</t>
  </si>
  <si>
    <t xml:space="preserve">2012.02.17.  2012.03.02. A1/214        </t>
  </si>
  <si>
    <t xml:space="preserve">2012.03.02. 2012.03.09. A1/214         </t>
  </si>
  <si>
    <t>Bikfalvi P     GTMAL    13:20-15:50</t>
  </si>
  <si>
    <t>Bikfalvi P     GTMAL    16:00-18:30</t>
  </si>
  <si>
    <t xml:space="preserve">2012.04.13.   A1/214        </t>
  </si>
  <si>
    <t xml:space="preserve">2012.04.13. A1/214          </t>
  </si>
  <si>
    <t>Kedd 13-15h</t>
  </si>
  <si>
    <t>Szerda 14-16h</t>
  </si>
  <si>
    <t xml:space="preserve">ERASMUS C2/102 </t>
  </si>
  <si>
    <t xml:space="preserve">MODERN SOFTWARE ENG.      Nehéz K.               </t>
  </si>
  <si>
    <t>Sárospatak</t>
  </si>
  <si>
    <t>C++ prog.            Dudás L.</t>
  </si>
  <si>
    <t>C++ programozás</t>
  </si>
  <si>
    <t xml:space="preserve">ERASMUS            A4/112            </t>
  </si>
  <si>
    <t xml:space="preserve">MODELL. OF DYN. SYS.      Bikfalvi P.               </t>
  </si>
  <si>
    <t>Szerda 12-14h</t>
  </si>
  <si>
    <t>A A/4-es épületben a 112-es szobában.</t>
  </si>
  <si>
    <t>HAJTÓPÁR. SZG. OPT.            Dudás L.</t>
  </si>
  <si>
    <t>PhD. tárgy C2/203</t>
  </si>
  <si>
    <t>PhD tárgy</t>
  </si>
  <si>
    <t>Hajtópárok kapcs. szg. opt.</t>
  </si>
  <si>
    <t>GEIAK415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</si>
</sst>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8"/>
      <name val="Futura Md BT"/>
      <family val="2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2"/>
      <name val="Times New Roman"/>
      <family val="1"/>
      <charset val="238"/>
    </font>
    <font>
      <sz val="8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 Unicode MS"/>
      <family val="2"/>
      <charset val="238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11">
    <xf numFmtId="0" fontId="0" fillId="0" borderId="0" xfId="0"/>
    <xf numFmtId="11" fontId="1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6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/>
    <xf numFmtId="0" fontId="6" fillId="8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2" fillId="0" borderId="13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0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2" fillId="0" borderId="37" xfId="0" applyFont="1" applyFill="1" applyBorder="1" applyAlignment="1"/>
    <xf numFmtId="0" fontId="2" fillId="0" borderId="37" xfId="1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2" fontId="2" fillId="0" borderId="0" xfId="0" applyNumberFormat="1" applyFont="1"/>
    <xf numFmtId="2" fontId="0" fillId="0" borderId="0" xfId="0" applyNumberFormat="1"/>
    <xf numFmtId="1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7" fillId="6" borderId="31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" fillId="0" borderId="45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18" xfId="0" applyFont="1" applyBorder="1"/>
    <xf numFmtId="0" fontId="2" fillId="0" borderId="48" xfId="0" applyFont="1" applyBorder="1"/>
    <xf numFmtId="0" fontId="2" fillId="0" borderId="19" xfId="0" applyFont="1" applyBorder="1"/>
    <xf numFmtId="0" fontId="11" fillId="0" borderId="0" xfId="0" applyFont="1" applyAlignment="1">
      <alignment horizontal="left"/>
    </xf>
    <xf numFmtId="0" fontId="2" fillId="0" borderId="0" xfId="0" applyFont="1" applyBorder="1"/>
    <xf numFmtId="0" fontId="2" fillId="0" borderId="49" xfId="0" applyFont="1" applyBorder="1"/>
    <xf numFmtId="0" fontId="2" fillId="0" borderId="21" xfId="0" applyFont="1" applyBorder="1"/>
    <xf numFmtId="0" fontId="11" fillId="0" borderId="0" xfId="0" applyFont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38" xfId="0" applyFont="1" applyFill="1" applyBorder="1" applyAlignment="1"/>
    <xf numFmtId="0" fontId="2" fillId="0" borderId="38" xfId="0" applyFont="1" applyBorder="1"/>
    <xf numFmtId="0" fontId="2" fillId="0" borderId="37" xfId="0" applyFont="1" applyBorder="1"/>
    <xf numFmtId="0" fontId="8" fillId="0" borderId="51" xfId="0" applyFont="1" applyBorder="1" applyAlignment="1">
      <alignment horizontal="center" wrapText="1"/>
    </xf>
    <xf numFmtId="0" fontId="8" fillId="0" borderId="38" xfId="0" applyFont="1" applyBorder="1" applyAlignment="1">
      <alignment vertical="top" wrapText="1"/>
    </xf>
    <xf numFmtId="0" fontId="2" fillId="0" borderId="63" xfId="0" applyFont="1" applyBorder="1"/>
    <xf numFmtId="0" fontId="8" fillId="0" borderId="23" xfId="0" applyFont="1" applyBorder="1" applyAlignment="1">
      <alignment vertical="top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3" xfId="0" applyFont="1" applyBorder="1"/>
    <xf numFmtId="0" fontId="2" fillId="0" borderId="17" xfId="0" applyFont="1" applyBorder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6" fillId="9" borderId="32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9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49" fontId="5" fillId="3" borderId="67" xfId="0" applyNumberFormat="1" applyFont="1" applyFill="1" applyBorder="1" applyAlignment="1">
      <alignment horizontal="center" vertical="center"/>
    </xf>
    <xf numFmtId="0" fontId="2" fillId="0" borderId="68" xfId="0" applyFont="1" applyFill="1" applyBorder="1"/>
    <xf numFmtId="0" fontId="2" fillId="0" borderId="1" xfId="0" applyFont="1" applyFill="1" applyBorder="1"/>
    <xf numFmtId="0" fontId="2" fillId="0" borderId="36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6" fillId="5" borderId="65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5" borderId="17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37" xfId="0" applyFont="1" applyFill="1" applyBorder="1" applyAlignment="1"/>
    <xf numFmtId="0" fontId="2" fillId="0" borderId="71" xfId="0" applyFont="1" applyFill="1" applyBorder="1"/>
    <xf numFmtId="0" fontId="2" fillId="0" borderId="17" xfId="0" applyFont="1" applyBorder="1" applyAlignment="1"/>
    <xf numFmtId="0" fontId="0" fillId="0" borderId="0" xfId="0" applyBorder="1" applyAlignment="1"/>
    <xf numFmtId="0" fontId="2" fillId="0" borderId="0" xfId="0" applyFont="1" applyFill="1" applyBorder="1" applyAlignment="1"/>
    <xf numFmtId="0" fontId="0" fillId="0" borderId="10" xfId="0" applyBorder="1" applyAlignment="1"/>
    <xf numFmtId="0" fontId="2" fillId="0" borderId="20" xfId="0" applyFont="1" applyBorder="1" applyAlignment="1"/>
    <xf numFmtId="49" fontId="2" fillId="0" borderId="52" xfId="0" applyNumberFormat="1" applyFont="1" applyFill="1" applyBorder="1" applyAlignment="1"/>
    <xf numFmtId="0" fontId="0" fillId="0" borderId="51" xfId="0" applyBorder="1" applyAlignment="1"/>
    <xf numFmtId="0" fontId="0" fillId="0" borderId="58" xfId="0" applyBorder="1" applyAlignment="1"/>
    <xf numFmtId="0" fontId="2" fillId="0" borderId="37" xfId="0" applyFont="1" applyBorder="1" applyAlignment="1"/>
    <xf numFmtId="0" fontId="0" fillId="0" borderId="38" xfId="0" applyBorder="1" applyAlignment="1"/>
    <xf numFmtId="0" fontId="0" fillId="0" borderId="54" xfId="0" applyBorder="1" applyAlignment="1"/>
    <xf numFmtId="0" fontId="2" fillId="0" borderId="0" xfId="0" applyFont="1" applyBorder="1" applyAlignment="1"/>
    <xf numFmtId="0" fontId="2" fillId="0" borderId="10" xfId="0" applyFont="1" applyFill="1" applyBorder="1" applyAlignment="1"/>
    <xf numFmtId="0" fontId="2" fillId="0" borderId="55" xfId="1" applyFont="1" applyFill="1" applyBorder="1" applyAlignment="1"/>
    <xf numFmtId="0" fontId="0" fillId="0" borderId="56" xfId="0" applyBorder="1" applyAlignment="1"/>
    <xf numFmtId="0" fontId="0" fillId="0" borderId="57" xfId="0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41" xfId="0" applyFont="1" applyFill="1" applyBorder="1" applyAlignment="1"/>
    <xf numFmtId="0" fontId="1" fillId="0" borderId="42" xfId="0" applyFont="1" applyFill="1" applyBorder="1" applyAlignment="1"/>
    <xf numFmtId="0" fontId="1" fillId="0" borderId="43" xfId="0" applyFont="1" applyBorder="1" applyAlignment="1"/>
    <xf numFmtId="0" fontId="1" fillId="0" borderId="44" xfId="0" applyFont="1" applyBorder="1" applyAlignment="1"/>
    <xf numFmtId="0" fontId="4" fillId="2" borderId="34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22" xfId="0" applyFont="1" applyBorder="1" applyAlignment="1"/>
    <xf numFmtId="0" fontId="2" fillId="0" borderId="23" xfId="0" applyFont="1" applyBorder="1" applyAlignment="1"/>
    <xf numFmtId="49" fontId="2" fillId="0" borderId="60" xfId="0" applyNumberFormat="1" applyFont="1" applyFill="1" applyBorder="1" applyAlignment="1"/>
    <xf numFmtId="49" fontId="2" fillId="0" borderId="61" xfId="0" applyNumberFormat="1" applyFont="1" applyFill="1" applyBorder="1" applyAlignment="1"/>
    <xf numFmtId="0" fontId="0" fillId="0" borderId="62" xfId="0" applyBorder="1" applyAlignment="1"/>
    <xf numFmtId="0" fontId="2" fillId="0" borderId="37" xfId="1" applyFont="1" applyFill="1" applyBorder="1" applyAlignment="1"/>
    <xf numFmtId="0" fontId="0" fillId="0" borderId="39" xfId="0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7" xfId="0" applyFont="1" applyBorder="1" applyAlignment="1">
      <alignment horizontal="left" vertical="top"/>
    </xf>
    <xf numFmtId="0" fontId="2" fillId="0" borderId="60" xfId="0" applyFont="1" applyBorder="1" applyAlignment="1"/>
    <xf numFmtId="0" fontId="0" fillId="0" borderId="61" xfId="0" applyBorder="1" applyAlignment="1"/>
    <xf numFmtId="0" fontId="0" fillId="0" borderId="70" xfId="0" applyBorder="1" applyAlignment="1"/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2" fillId="0" borderId="4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2" fillId="0" borderId="37" xfId="0" applyFont="1" applyFill="1" applyBorder="1" applyAlignment="1"/>
    <xf numFmtId="0" fontId="11" fillId="0" borderId="48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49" xfId="0" applyFont="1" applyBorder="1" applyAlignment="1">
      <alignment horizontal="left" wrapText="1"/>
    </xf>
    <xf numFmtId="0" fontId="11" fillId="0" borderId="52" xfId="0" applyFont="1" applyBorder="1" applyAlignment="1">
      <alignment horizontal="left" wrapText="1"/>
    </xf>
    <xf numFmtId="0" fontId="11" fillId="0" borderId="51" xfId="0" applyFont="1" applyBorder="1" applyAlignment="1">
      <alignment horizontal="left" wrapText="1"/>
    </xf>
    <xf numFmtId="0" fontId="2" fillId="0" borderId="59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8" xfId="0" applyFont="1" applyFill="1" applyBorder="1" applyAlignme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603250</xdr:colOff>
      <xdr:row>1</xdr:row>
      <xdr:rowOff>0</xdr:rowOff>
    </xdr:to>
    <xdr:pic>
      <xdr:nvPicPr>
        <xdr:cNvPr id="2" name="Picture 18" descr="a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1835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7"/>
  <sheetViews>
    <sheetView tabSelected="1" zoomScale="40" zoomScaleNormal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2.75"/>
  <cols>
    <col min="1" max="1" width="6.42578125" style="3" customWidth="1"/>
    <col min="2" max="3" width="9.5703125" style="3" customWidth="1"/>
    <col min="4" max="6" width="9.5703125" style="9" customWidth="1"/>
    <col min="7" max="7" width="9.5703125" style="60" customWidth="1"/>
    <col min="8" max="8" width="9.5703125" style="9" customWidth="1"/>
    <col min="9" max="10" width="9.5703125" style="3" customWidth="1"/>
    <col min="11" max="11" width="9.5703125" style="61" customWidth="1"/>
    <col min="12" max="13" width="9.5703125" style="3" customWidth="1"/>
    <col min="14" max="14" width="9.5703125" style="61" customWidth="1"/>
    <col min="15" max="16" width="9.5703125" style="3" customWidth="1"/>
    <col min="17" max="17" width="9.5703125" style="61" customWidth="1"/>
    <col min="18" max="18" width="9.5703125" style="3" customWidth="1"/>
    <col min="19" max="19" width="9.5703125" style="61" customWidth="1"/>
    <col min="20" max="20" width="9.7109375" style="3" customWidth="1"/>
    <col min="21" max="16384" width="9.140625" style="3"/>
  </cols>
  <sheetData>
    <row r="1" spans="1:29" ht="45.75" customHeight="1" thickBot="1">
      <c r="A1" s="8"/>
      <c r="B1" s="9"/>
      <c r="C1" s="9"/>
      <c r="I1" s="9"/>
      <c r="J1" s="9"/>
      <c r="K1" s="60"/>
      <c r="L1" s="119"/>
      <c r="M1" s="119"/>
      <c r="N1" s="119"/>
      <c r="O1" s="119"/>
      <c r="P1" s="180" t="s">
        <v>73</v>
      </c>
      <c r="Q1" s="180"/>
      <c r="R1" s="181"/>
      <c r="S1" s="137"/>
      <c r="T1" s="55"/>
      <c r="U1" s="9"/>
      <c r="V1" s="10"/>
      <c r="W1" s="9"/>
      <c r="X1" s="9"/>
      <c r="Y1" s="9"/>
      <c r="Z1" s="9"/>
      <c r="AA1" s="9"/>
      <c r="AB1" s="9"/>
    </row>
    <row r="2" spans="1:29" s="14" customFormat="1" ht="24.95" customHeight="1" thickTop="1" thickBot="1">
      <c r="A2" s="11"/>
      <c r="B2" s="182" t="s">
        <v>42</v>
      </c>
      <c r="C2" s="189"/>
      <c r="D2" s="184"/>
      <c r="E2" s="182" t="s">
        <v>43</v>
      </c>
      <c r="F2" s="183"/>
      <c r="G2" s="183"/>
      <c r="H2" s="184"/>
      <c r="I2" s="182" t="s">
        <v>44</v>
      </c>
      <c r="J2" s="183"/>
      <c r="K2" s="183"/>
      <c r="L2" s="184"/>
      <c r="M2" s="170" t="s">
        <v>45</v>
      </c>
      <c r="N2" s="171"/>
      <c r="O2" s="172"/>
      <c r="P2" s="170" t="s">
        <v>46</v>
      </c>
      <c r="Q2" s="171"/>
      <c r="R2" s="172"/>
      <c r="S2" s="170" t="s">
        <v>167</v>
      </c>
      <c r="T2" s="171"/>
      <c r="U2" s="172"/>
      <c r="V2" s="13"/>
      <c r="W2" s="13"/>
      <c r="X2" s="13"/>
      <c r="Y2" s="13"/>
      <c r="Z2" s="13"/>
      <c r="AA2" s="12"/>
      <c r="AB2" s="12"/>
    </row>
    <row r="3" spans="1:29" ht="42" customHeight="1" thickTop="1" thickBot="1">
      <c r="A3" s="30" t="s">
        <v>47</v>
      </c>
      <c r="B3" s="32" t="s">
        <v>48</v>
      </c>
      <c r="C3" s="33" t="s">
        <v>48</v>
      </c>
      <c r="D3" s="40"/>
      <c r="E3" s="33" t="s">
        <v>48</v>
      </c>
      <c r="F3" s="33" t="s">
        <v>48</v>
      </c>
      <c r="G3" s="77" t="s">
        <v>60</v>
      </c>
      <c r="H3" s="75" t="s">
        <v>100</v>
      </c>
      <c r="J3" s="34"/>
      <c r="K3" s="34"/>
      <c r="L3" s="42"/>
      <c r="M3" s="35" t="s">
        <v>69</v>
      </c>
      <c r="N3" s="34"/>
      <c r="O3" s="56"/>
      <c r="P3" s="90"/>
      <c r="Q3" s="60"/>
      <c r="R3" s="42"/>
      <c r="S3" s="18"/>
      <c r="T3" s="90"/>
      <c r="U3" s="122"/>
      <c r="V3" s="18"/>
      <c r="X3" s="18"/>
      <c r="Y3" s="9"/>
    </row>
    <row r="4" spans="1:29" ht="42" customHeight="1" thickTop="1" thickBot="1">
      <c r="A4" s="31" t="s">
        <v>51</v>
      </c>
      <c r="B4" s="36" t="s">
        <v>74</v>
      </c>
      <c r="C4" s="19" t="s">
        <v>75</v>
      </c>
      <c r="D4" s="20"/>
      <c r="E4" s="19" t="s">
        <v>82</v>
      </c>
      <c r="F4" s="19" t="s">
        <v>83</v>
      </c>
      <c r="G4" s="78" t="s">
        <v>122</v>
      </c>
      <c r="H4" s="76" t="s">
        <v>101</v>
      </c>
      <c r="J4" s="18"/>
      <c r="K4" s="18"/>
      <c r="L4" s="17"/>
      <c r="M4" s="28" t="s">
        <v>104</v>
      </c>
      <c r="N4" s="18"/>
      <c r="O4" s="41"/>
      <c r="P4" s="90"/>
      <c r="Q4" s="60"/>
      <c r="R4" s="106" t="s">
        <v>200</v>
      </c>
      <c r="S4" s="116" t="s">
        <v>172</v>
      </c>
      <c r="T4" s="77" t="s">
        <v>178</v>
      </c>
      <c r="U4" s="114"/>
      <c r="V4" s="18"/>
      <c r="X4" s="18"/>
      <c r="Y4" s="18"/>
      <c r="Z4" s="18"/>
    </row>
    <row r="5" spans="1:29" ht="42" customHeight="1" thickTop="1" thickBot="1">
      <c r="A5" s="31" t="s">
        <v>53</v>
      </c>
      <c r="B5" s="37" t="s">
        <v>48</v>
      </c>
      <c r="C5" s="15" t="s">
        <v>48</v>
      </c>
      <c r="D5" s="16" t="s">
        <v>158</v>
      </c>
      <c r="E5" s="24" t="s">
        <v>62</v>
      </c>
      <c r="F5" s="105" t="s">
        <v>151</v>
      </c>
      <c r="G5" s="104" t="s">
        <v>123</v>
      </c>
      <c r="H5" s="75" t="s">
        <v>192</v>
      </c>
      <c r="I5" s="46" t="s">
        <v>105</v>
      </c>
      <c r="J5" s="47" t="s">
        <v>97</v>
      </c>
      <c r="K5" s="18"/>
      <c r="L5" s="17"/>
      <c r="M5" s="46" t="s">
        <v>162</v>
      </c>
      <c r="N5" s="18"/>
      <c r="O5" s="41"/>
      <c r="P5" s="15" t="s">
        <v>48</v>
      </c>
      <c r="Q5" s="57" t="s">
        <v>48</v>
      </c>
      <c r="R5" s="107" t="s">
        <v>201</v>
      </c>
      <c r="S5" s="117" t="s">
        <v>173</v>
      </c>
      <c r="T5" s="130" t="s">
        <v>182</v>
      </c>
      <c r="U5" s="114"/>
      <c r="V5" s="18"/>
      <c r="W5" s="18"/>
      <c r="X5" s="18"/>
      <c r="Y5" s="9"/>
      <c r="Z5" s="18"/>
    </row>
    <row r="6" spans="1:29" ht="42" customHeight="1" thickTop="1" thickBot="1">
      <c r="A6" s="31" t="s">
        <v>55</v>
      </c>
      <c r="B6" s="36" t="s">
        <v>76</v>
      </c>
      <c r="C6" s="19" t="s">
        <v>77</v>
      </c>
      <c r="D6" s="21" t="s">
        <v>159</v>
      </c>
      <c r="E6" s="28" t="s">
        <v>94</v>
      </c>
      <c r="F6" s="60"/>
      <c r="G6" s="78" t="s">
        <v>124</v>
      </c>
      <c r="H6" s="76" t="s">
        <v>191</v>
      </c>
      <c r="I6" s="48" t="s">
        <v>93</v>
      </c>
      <c r="J6" s="49" t="s">
        <v>98</v>
      </c>
      <c r="K6" s="18"/>
      <c r="L6" s="41"/>
      <c r="M6" s="48" t="s">
        <v>163</v>
      </c>
      <c r="N6" s="106" t="s">
        <v>56</v>
      </c>
      <c r="O6" s="20"/>
      <c r="P6" s="19" t="s">
        <v>92</v>
      </c>
      <c r="Q6" s="58" t="s">
        <v>63</v>
      </c>
      <c r="R6" s="8"/>
      <c r="S6" s="118" t="s">
        <v>174</v>
      </c>
      <c r="T6" s="78" t="s">
        <v>184</v>
      </c>
      <c r="U6" s="114"/>
      <c r="V6" s="18"/>
      <c r="W6" s="18"/>
      <c r="X6" s="18"/>
      <c r="Y6" s="9"/>
      <c r="Z6" s="18"/>
    </row>
    <row r="7" spans="1:29" ht="42" customHeight="1" thickTop="1" thickBot="1">
      <c r="A7" s="31" t="s">
        <v>58</v>
      </c>
      <c r="B7" s="37" t="s">
        <v>48</v>
      </c>
      <c r="C7" s="15" t="s">
        <v>48</v>
      </c>
      <c r="D7" s="16" t="s">
        <v>50</v>
      </c>
      <c r="E7" s="43" t="s">
        <v>54</v>
      </c>
      <c r="F7" s="60"/>
      <c r="G7" s="77" t="s">
        <v>152</v>
      </c>
      <c r="H7" s="75" t="s">
        <v>161</v>
      </c>
      <c r="I7" s="15" t="s">
        <v>48</v>
      </c>
      <c r="J7" s="15" t="s">
        <v>48</v>
      </c>
      <c r="K7" s="77" t="s">
        <v>197</v>
      </c>
      <c r="L7" s="74" t="s">
        <v>65</v>
      </c>
      <c r="M7" s="135" t="s">
        <v>120</v>
      </c>
      <c r="N7" s="107" t="s">
        <v>59</v>
      </c>
      <c r="O7" s="20"/>
      <c r="P7" s="15" t="s">
        <v>48</v>
      </c>
      <c r="Q7" s="18"/>
      <c r="R7" s="20"/>
      <c r="S7" s="60"/>
      <c r="T7" s="77" t="s">
        <v>178</v>
      </c>
      <c r="U7" s="115"/>
      <c r="V7" s="18"/>
      <c r="W7" s="18"/>
      <c r="Y7" s="18"/>
    </row>
    <row r="8" spans="1:29" ht="42" customHeight="1" thickTop="1" thickBot="1">
      <c r="A8" s="31" t="s">
        <v>61</v>
      </c>
      <c r="B8" s="36" t="s">
        <v>57</v>
      </c>
      <c r="C8" s="19" t="s">
        <v>78</v>
      </c>
      <c r="D8" s="21" t="s">
        <v>125</v>
      </c>
      <c r="E8" s="44" t="s">
        <v>96</v>
      </c>
      <c r="F8" s="35" t="s">
        <v>156</v>
      </c>
      <c r="G8" s="78" t="s">
        <v>153</v>
      </c>
      <c r="H8" s="76" t="s">
        <v>160</v>
      </c>
      <c r="I8" s="19" t="s">
        <v>84</v>
      </c>
      <c r="J8" s="19" t="s">
        <v>85</v>
      </c>
      <c r="K8" s="78" t="s">
        <v>196</v>
      </c>
      <c r="L8" s="133" t="s">
        <v>121</v>
      </c>
      <c r="M8" s="136" t="s">
        <v>52</v>
      </c>
      <c r="N8" s="120"/>
      <c r="O8" s="17"/>
      <c r="P8" s="19" t="s">
        <v>79</v>
      </c>
      <c r="Q8" s="18"/>
      <c r="R8" s="22" t="s">
        <v>178</v>
      </c>
      <c r="S8" s="142" t="s">
        <v>49</v>
      </c>
      <c r="T8" s="138" t="s">
        <v>181</v>
      </c>
      <c r="U8" s="140" t="s">
        <v>172</v>
      </c>
      <c r="V8" s="25"/>
      <c r="W8" s="25"/>
      <c r="X8" s="25"/>
      <c r="Y8" s="26"/>
      <c r="Z8" s="27"/>
      <c r="AA8" s="27"/>
      <c r="AB8" s="27"/>
      <c r="AC8" s="27"/>
    </row>
    <row r="9" spans="1:29" ht="42" customHeight="1" thickTop="1" thickBot="1">
      <c r="A9" s="31" t="s">
        <v>64</v>
      </c>
      <c r="B9" s="79" t="s">
        <v>81</v>
      </c>
      <c r="C9" s="112"/>
      <c r="D9" s="111"/>
      <c r="E9" s="53" t="s">
        <v>102</v>
      </c>
      <c r="F9" s="28" t="s">
        <v>157</v>
      </c>
      <c r="G9" s="18"/>
      <c r="H9" s="41"/>
      <c r="I9" s="131" t="s">
        <v>165</v>
      </c>
      <c r="J9" s="60"/>
      <c r="K9" s="60"/>
      <c r="L9" s="17"/>
      <c r="M9" s="15" t="s">
        <v>48</v>
      </c>
      <c r="N9" s="108" t="s">
        <v>48</v>
      </c>
      <c r="O9" s="106" t="s">
        <v>154</v>
      </c>
      <c r="P9" s="18"/>
      <c r="Q9" s="18"/>
      <c r="R9" s="52" t="s">
        <v>185</v>
      </c>
      <c r="S9" s="143" t="s">
        <v>171</v>
      </c>
      <c r="T9" s="139" t="s">
        <v>183</v>
      </c>
      <c r="U9" s="141" t="s">
        <v>175</v>
      </c>
    </row>
    <row r="10" spans="1:29" ht="42" customHeight="1" thickTop="1" thickBot="1">
      <c r="A10" s="31" t="s">
        <v>66</v>
      </c>
      <c r="B10" s="80" t="s">
        <v>80</v>
      </c>
      <c r="C10" s="113"/>
      <c r="D10" s="20"/>
      <c r="E10" s="54" t="s">
        <v>103</v>
      </c>
      <c r="F10" s="60"/>
      <c r="G10" s="18"/>
      <c r="H10" s="41"/>
      <c r="I10" s="132" t="s">
        <v>164</v>
      </c>
      <c r="J10" s="60"/>
      <c r="K10" s="60"/>
      <c r="L10" s="17"/>
      <c r="M10" s="19" t="s">
        <v>88</v>
      </c>
      <c r="N10" s="109" t="s">
        <v>89</v>
      </c>
      <c r="O10" s="110" t="s">
        <v>13</v>
      </c>
      <c r="P10" s="18"/>
      <c r="Q10" s="18"/>
      <c r="R10" s="23" t="s">
        <v>187</v>
      </c>
      <c r="S10" s="144" t="s">
        <v>168</v>
      </c>
      <c r="T10" s="77" t="s">
        <v>178</v>
      </c>
      <c r="U10" s="134" t="s">
        <v>176</v>
      </c>
    </row>
    <row r="11" spans="1:29" ht="42" customHeight="1" thickTop="1" thickBot="1">
      <c r="A11" s="31" t="s">
        <v>67</v>
      </c>
      <c r="B11" s="38"/>
      <c r="C11" s="18"/>
      <c r="D11" s="20"/>
      <c r="E11" s="45" t="s">
        <v>99</v>
      </c>
      <c r="F11" s="60"/>
      <c r="G11" s="18"/>
      <c r="H11" s="20"/>
      <c r="I11" s="15" t="s">
        <v>48</v>
      </c>
      <c r="J11" s="50" t="s">
        <v>48</v>
      </c>
      <c r="K11" s="106" t="s">
        <v>194</v>
      </c>
      <c r="L11" s="22" t="s">
        <v>49</v>
      </c>
      <c r="M11" s="15" t="s">
        <v>48</v>
      </c>
      <c r="N11" s="108" t="s">
        <v>48</v>
      </c>
      <c r="O11" s="107" t="s">
        <v>155</v>
      </c>
      <c r="P11" s="8"/>
      <c r="Q11" s="77" t="s">
        <v>49</v>
      </c>
      <c r="R11" s="22" t="s">
        <v>178</v>
      </c>
      <c r="S11" s="60"/>
      <c r="T11" s="130" t="s">
        <v>180</v>
      </c>
      <c r="U11" s="123"/>
    </row>
    <row r="12" spans="1:29" ht="42" customHeight="1" thickTop="1" thickBot="1">
      <c r="A12" s="31" t="s">
        <v>68</v>
      </c>
      <c r="B12" s="38"/>
      <c r="C12" s="18"/>
      <c r="D12" s="17"/>
      <c r="E12" s="60"/>
      <c r="F12" s="60"/>
      <c r="H12" s="20"/>
      <c r="I12" s="19" t="s">
        <v>86</v>
      </c>
      <c r="J12" s="51" t="s">
        <v>87</v>
      </c>
      <c r="K12" s="107" t="s">
        <v>193</v>
      </c>
      <c r="L12" s="52" t="s">
        <v>0</v>
      </c>
      <c r="M12" s="19" t="s">
        <v>70</v>
      </c>
      <c r="N12" s="109" t="s">
        <v>90</v>
      </c>
      <c r="O12" s="20"/>
      <c r="P12" s="8"/>
      <c r="Q12" s="130" t="s">
        <v>170</v>
      </c>
      <c r="R12" s="52" t="s">
        <v>186</v>
      </c>
      <c r="S12" s="60"/>
      <c r="T12" s="78" t="s">
        <v>179</v>
      </c>
      <c r="U12" s="123"/>
    </row>
    <row r="13" spans="1:29" s="27" customFormat="1" ht="42.75" customHeight="1" thickTop="1" thickBot="1">
      <c r="A13" s="31" t="s">
        <v>71</v>
      </c>
      <c r="B13" s="39"/>
      <c r="C13" s="60"/>
      <c r="D13" s="17"/>
      <c r="E13" s="60"/>
      <c r="F13" s="60"/>
      <c r="G13" s="60"/>
      <c r="H13" s="20"/>
      <c r="I13" s="8"/>
      <c r="J13" s="60"/>
      <c r="K13" s="60"/>
      <c r="L13" s="23" t="s">
        <v>95</v>
      </c>
      <c r="M13" s="29" t="s">
        <v>81</v>
      </c>
      <c r="N13" s="108" t="s">
        <v>149</v>
      </c>
      <c r="O13" s="20"/>
      <c r="P13" s="8"/>
      <c r="Q13" s="78" t="s">
        <v>169</v>
      </c>
      <c r="R13" s="23" t="s">
        <v>188</v>
      </c>
      <c r="S13" s="60"/>
      <c r="T13" s="60"/>
      <c r="U13" s="123"/>
    </row>
    <row r="14" spans="1:29" s="27" customFormat="1" ht="41.25" customHeight="1" thickTop="1" thickBot="1">
      <c r="A14" s="124" t="s">
        <v>72</v>
      </c>
      <c r="B14" s="125"/>
      <c r="C14" s="126"/>
      <c r="D14" s="127"/>
      <c r="E14" s="126"/>
      <c r="F14" s="126"/>
      <c r="G14" s="126"/>
      <c r="H14" s="127"/>
      <c r="I14" s="147"/>
      <c r="J14" s="126"/>
      <c r="K14" s="126"/>
      <c r="L14" s="127"/>
      <c r="M14" s="128" t="s">
        <v>91</v>
      </c>
      <c r="N14" s="109" t="s">
        <v>150</v>
      </c>
      <c r="O14" s="121"/>
      <c r="P14" s="126"/>
      <c r="Q14" s="126"/>
      <c r="R14" s="127"/>
      <c r="S14" s="126"/>
      <c r="T14" s="126"/>
      <c r="U14" s="129"/>
      <c r="V14" s="25"/>
      <c r="W14" s="26"/>
      <c r="X14" s="25"/>
      <c r="Y14" s="26"/>
    </row>
    <row r="15" spans="1:29" ht="13.5" thickTop="1">
      <c r="A15" s="8"/>
      <c r="B15" s="9"/>
      <c r="C15" s="9"/>
      <c r="I15" s="9"/>
      <c r="J15" s="9"/>
      <c r="K15" s="60"/>
    </row>
    <row r="16" spans="1:29" ht="13.5" thickBot="1"/>
    <row r="17" spans="1:22" s="61" customFormat="1" ht="16.5" thickTop="1" thickBot="1">
      <c r="C17" s="164" t="s">
        <v>126</v>
      </c>
      <c r="D17" s="165"/>
      <c r="E17" s="166" t="s">
        <v>127</v>
      </c>
      <c r="F17" s="167"/>
      <c r="G17" s="81"/>
      <c r="H17" s="168" t="s">
        <v>126</v>
      </c>
      <c r="I17" s="169"/>
      <c r="J17" s="82" t="s">
        <v>128</v>
      </c>
      <c r="K17" s="83"/>
      <c r="L17" s="83"/>
      <c r="M17" s="84" t="s">
        <v>129</v>
      </c>
      <c r="N17" s="83"/>
      <c r="O17" s="84" t="s">
        <v>130</v>
      </c>
      <c r="P17" s="83"/>
      <c r="Q17" s="83"/>
      <c r="R17" s="83"/>
      <c r="S17" s="83"/>
      <c r="T17" s="83"/>
      <c r="U17" s="83"/>
      <c r="V17" s="85"/>
    </row>
    <row r="18" spans="1:22" s="61" customFormat="1" ht="15.75" thickTop="1">
      <c r="C18" s="190" t="s">
        <v>131</v>
      </c>
      <c r="D18" s="191"/>
      <c r="E18" s="194" t="s">
        <v>132</v>
      </c>
      <c r="F18" s="195"/>
      <c r="G18" s="81"/>
      <c r="H18" s="196"/>
      <c r="I18" s="197"/>
      <c r="J18" s="202" t="s">
        <v>133</v>
      </c>
      <c r="K18" s="203"/>
      <c r="L18" s="86"/>
      <c r="M18" s="87"/>
      <c r="N18" s="86"/>
      <c r="O18" s="87"/>
      <c r="P18" s="86"/>
      <c r="Q18" s="86"/>
      <c r="R18" s="86"/>
      <c r="S18" s="86"/>
      <c r="T18" s="86"/>
      <c r="U18" s="86"/>
      <c r="V18" s="88"/>
    </row>
    <row r="19" spans="1:22" s="61" customFormat="1" ht="15">
      <c r="C19" s="192"/>
      <c r="D19" s="193"/>
      <c r="E19" s="194"/>
      <c r="F19" s="195"/>
      <c r="G19" s="89"/>
      <c r="H19" s="198"/>
      <c r="I19" s="193"/>
      <c r="J19" s="204"/>
      <c r="K19" s="194"/>
      <c r="L19" s="90"/>
      <c r="M19" s="91"/>
      <c r="N19" s="90"/>
      <c r="O19" s="91"/>
      <c r="P19" s="90"/>
      <c r="Q19" s="90"/>
      <c r="R19" s="90"/>
      <c r="S19" s="90"/>
      <c r="T19" s="90"/>
      <c r="U19" s="90"/>
      <c r="V19" s="92"/>
    </row>
    <row r="20" spans="1:22" s="61" customFormat="1" ht="15">
      <c r="C20" s="192"/>
      <c r="D20" s="193"/>
      <c r="E20" s="194"/>
      <c r="F20" s="195"/>
      <c r="G20" s="93"/>
      <c r="H20" s="199"/>
      <c r="I20" s="200"/>
      <c r="J20" s="205"/>
      <c r="K20" s="206"/>
      <c r="L20" s="94"/>
      <c r="M20" s="95"/>
      <c r="N20" s="94"/>
      <c r="O20" s="95"/>
      <c r="P20" s="94"/>
      <c r="Q20" s="94"/>
      <c r="R20" s="94"/>
      <c r="S20" s="94"/>
      <c r="T20" s="94"/>
      <c r="U20" s="94"/>
      <c r="V20" s="96"/>
    </row>
    <row r="21" spans="1:22" s="61" customFormat="1" ht="15">
      <c r="C21" s="148" t="s">
        <v>134</v>
      </c>
      <c r="D21" s="159"/>
      <c r="E21" s="150" t="s">
        <v>148</v>
      </c>
      <c r="F21" s="160"/>
      <c r="G21" s="81"/>
      <c r="H21" s="152" t="s">
        <v>134</v>
      </c>
      <c r="I21" s="159"/>
      <c r="J21" s="146" t="s">
        <v>135</v>
      </c>
      <c r="K21" s="97"/>
      <c r="L21" s="98"/>
      <c r="M21" s="99" t="s">
        <v>198</v>
      </c>
      <c r="N21" s="98"/>
      <c r="O21" s="156" t="s">
        <v>199</v>
      </c>
      <c r="P21" s="157"/>
      <c r="Q21" s="157"/>
      <c r="R21" s="157"/>
      <c r="S21" s="157"/>
      <c r="T21" s="157"/>
      <c r="U21" s="157"/>
      <c r="V21" s="158"/>
    </row>
    <row r="22" spans="1:22" s="61" customFormat="1">
      <c r="C22" s="148" t="s">
        <v>136</v>
      </c>
      <c r="D22" s="159"/>
      <c r="E22" s="150" t="s">
        <v>147</v>
      </c>
      <c r="F22" s="160"/>
      <c r="G22" s="60"/>
      <c r="H22" s="152" t="s">
        <v>136</v>
      </c>
      <c r="I22" s="159"/>
      <c r="J22" s="201" t="s">
        <v>137</v>
      </c>
      <c r="K22" s="157"/>
      <c r="L22" s="179"/>
      <c r="M22" s="99" t="s">
        <v>190</v>
      </c>
      <c r="N22" s="98"/>
      <c r="O22" s="156" t="s">
        <v>138</v>
      </c>
      <c r="P22" s="157"/>
      <c r="Q22" s="157"/>
      <c r="R22" s="157"/>
      <c r="S22" s="157"/>
      <c r="T22" s="157"/>
      <c r="U22" s="157"/>
      <c r="V22" s="158"/>
    </row>
    <row r="23" spans="1:22" s="61" customFormat="1">
      <c r="C23" s="148" t="s">
        <v>139</v>
      </c>
      <c r="D23" s="159"/>
      <c r="E23" s="150" t="s">
        <v>189</v>
      </c>
      <c r="F23" s="160"/>
      <c r="G23" s="60"/>
      <c r="H23" s="152" t="s">
        <v>139</v>
      </c>
      <c r="I23" s="159"/>
      <c r="J23" s="161" t="s">
        <v>133</v>
      </c>
      <c r="K23" s="162"/>
      <c r="L23" s="163"/>
      <c r="M23" s="91"/>
      <c r="N23" s="90"/>
      <c r="O23" s="91"/>
      <c r="P23" s="90"/>
      <c r="Q23" s="90"/>
      <c r="R23" s="90"/>
      <c r="S23" s="90"/>
      <c r="T23" s="90"/>
      <c r="U23" s="90"/>
      <c r="V23" s="92"/>
    </row>
    <row r="24" spans="1:22" s="61" customFormat="1" ht="15.75">
      <c r="C24" s="148" t="s">
        <v>140</v>
      </c>
      <c r="D24" s="149"/>
      <c r="E24" s="150" t="s">
        <v>166</v>
      </c>
      <c r="F24" s="151"/>
      <c r="G24" s="60"/>
      <c r="H24" s="152" t="s">
        <v>140</v>
      </c>
      <c r="I24" s="149"/>
      <c r="J24" s="153" t="s">
        <v>133</v>
      </c>
      <c r="K24" s="154"/>
      <c r="L24" s="155"/>
      <c r="M24" s="95"/>
      <c r="N24" s="100"/>
      <c r="O24" s="95"/>
      <c r="P24" s="100"/>
      <c r="Q24" s="100"/>
      <c r="R24" s="94"/>
      <c r="S24" s="94"/>
      <c r="T24" s="94"/>
      <c r="U24" s="94"/>
      <c r="V24" s="96"/>
    </row>
    <row r="25" spans="1:22" s="61" customFormat="1" ht="15.75">
      <c r="A25" s="59"/>
      <c r="B25" s="59"/>
      <c r="C25" s="148" t="s">
        <v>141</v>
      </c>
      <c r="D25" s="159"/>
      <c r="E25" s="150" t="s">
        <v>148</v>
      </c>
      <c r="F25" s="160"/>
      <c r="G25" s="59"/>
      <c r="H25" s="152" t="s">
        <v>141</v>
      </c>
      <c r="I25" s="159"/>
      <c r="J25" s="178" t="s">
        <v>143</v>
      </c>
      <c r="K25" s="157"/>
      <c r="L25" s="179"/>
      <c r="M25" s="99" t="s">
        <v>142</v>
      </c>
      <c r="N25" s="101"/>
      <c r="O25" s="185" t="s">
        <v>144</v>
      </c>
      <c r="P25" s="157"/>
      <c r="Q25" s="157"/>
      <c r="R25" s="157"/>
      <c r="S25" s="157"/>
      <c r="T25" s="157"/>
      <c r="U25" s="157"/>
      <c r="V25" s="158"/>
    </row>
    <row r="26" spans="1:22" s="61" customFormat="1" ht="16.5" thickBot="1">
      <c r="A26" s="59"/>
      <c r="B26" s="59"/>
      <c r="C26" s="207" t="s">
        <v>145</v>
      </c>
      <c r="D26" s="208"/>
      <c r="E26" s="209" t="s">
        <v>146</v>
      </c>
      <c r="F26" s="210"/>
      <c r="G26" s="59"/>
      <c r="H26" s="173" t="s">
        <v>145</v>
      </c>
      <c r="I26" s="174"/>
      <c r="J26" s="175" t="s">
        <v>133</v>
      </c>
      <c r="K26" s="176"/>
      <c r="L26" s="177"/>
      <c r="M26" s="102"/>
      <c r="N26" s="103"/>
      <c r="O26" s="186"/>
      <c r="P26" s="187"/>
      <c r="Q26" s="187"/>
      <c r="R26" s="187"/>
      <c r="S26" s="187"/>
      <c r="T26" s="187"/>
      <c r="U26" s="187"/>
      <c r="V26" s="188"/>
    </row>
    <row r="27" spans="1:22" ht="13.5" thickTop="1"/>
  </sheetData>
  <mergeCells count="41">
    <mergeCell ref="C26:D26"/>
    <mergeCell ref="E26:F26"/>
    <mergeCell ref="P1:R1"/>
    <mergeCell ref="E2:H2"/>
    <mergeCell ref="M2:O2"/>
    <mergeCell ref="I2:L2"/>
    <mergeCell ref="P2:R2"/>
    <mergeCell ref="S2:U2"/>
    <mergeCell ref="H26:I26"/>
    <mergeCell ref="J26:L26"/>
    <mergeCell ref="C25:D25"/>
    <mergeCell ref="E25:F25"/>
    <mergeCell ref="H25:I25"/>
    <mergeCell ref="J25:L25"/>
    <mergeCell ref="O25:V25"/>
    <mergeCell ref="O26:V26"/>
    <mergeCell ref="B2:D2"/>
    <mergeCell ref="C18:D20"/>
    <mergeCell ref="E18:F20"/>
    <mergeCell ref="H18:I20"/>
    <mergeCell ref="C22:D22"/>
    <mergeCell ref="E22:F22"/>
    <mergeCell ref="H22:I22"/>
    <mergeCell ref="C17:D17"/>
    <mergeCell ref="E17:F17"/>
    <mergeCell ref="H17:I17"/>
    <mergeCell ref="H21:I21"/>
    <mergeCell ref="O21:V21"/>
    <mergeCell ref="J18:K20"/>
    <mergeCell ref="C21:D21"/>
    <mergeCell ref="E21:F21"/>
    <mergeCell ref="C24:D24"/>
    <mergeCell ref="E24:F24"/>
    <mergeCell ref="H24:I24"/>
    <mergeCell ref="J24:L24"/>
    <mergeCell ref="O22:V22"/>
    <mergeCell ref="C23:D23"/>
    <mergeCell ref="E23:F23"/>
    <mergeCell ref="H23:I23"/>
    <mergeCell ref="J23:L23"/>
    <mergeCell ref="J22:L2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>
      <selection activeCell="B16" sqref="B16"/>
    </sheetView>
  </sheetViews>
  <sheetFormatPr defaultRowHeight="12.75"/>
  <cols>
    <col min="1" max="1" width="8" customWidth="1"/>
    <col min="2" max="2" width="11.140625" customWidth="1"/>
    <col min="3" max="3" width="24.140625" customWidth="1"/>
    <col min="5" max="5" width="8.5703125" customWidth="1"/>
    <col min="8" max="8" width="48.42578125" customWidth="1"/>
    <col min="9" max="9" width="14" customWidth="1"/>
  </cols>
  <sheetData>
    <row r="1" spans="1:8" s="1" customFormat="1" ht="25.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2" t="s">
        <v>7</v>
      </c>
      <c r="H1" s="1" t="s">
        <v>8</v>
      </c>
    </row>
    <row r="2" spans="1:8">
      <c r="A2" s="6">
        <v>1</v>
      </c>
      <c r="B2" t="s">
        <v>21</v>
      </c>
      <c r="C2" s="5" t="s">
        <v>22</v>
      </c>
      <c r="D2">
        <v>2</v>
      </c>
      <c r="E2">
        <v>1</v>
      </c>
      <c r="F2">
        <f t="shared" ref="F2:F13" si="0">D2+E2</f>
        <v>3</v>
      </c>
    </row>
    <row r="3" spans="1:8">
      <c r="A3">
        <v>2</v>
      </c>
      <c r="B3" t="s">
        <v>23</v>
      </c>
      <c r="C3" t="s">
        <v>24</v>
      </c>
      <c r="D3">
        <v>2</v>
      </c>
      <c r="E3">
        <v>2</v>
      </c>
      <c r="F3">
        <f t="shared" si="0"/>
        <v>4</v>
      </c>
      <c r="H3" s="3"/>
    </row>
    <row r="4" spans="1:8">
      <c r="A4">
        <v>3</v>
      </c>
      <c r="B4" t="s">
        <v>25</v>
      </c>
      <c r="C4" t="s">
        <v>26</v>
      </c>
      <c r="D4">
        <v>2</v>
      </c>
      <c r="E4" s="3">
        <v>1</v>
      </c>
      <c r="F4">
        <f t="shared" si="0"/>
        <v>3</v>
      </c>
      <c r="H4" s="3"/>
    </row>
    <row r="5" spans="1:8">
      <c r="A5">
        <v>4</v>
      </c>
      <c r="E5" s="3"/>
      <c r="F5">
        <f t="shared" si="0"/>
        <v>0</v>
      </c>
    </row>
    <row r="6" spans="1:8">
      <c r="A6" s="7" t="s">
        <v>29</v>
      </c>
      <c r="B6" t="s">
        <v>28</v>
      </c>
      <c r="C6" t="s">
        <v>27</v>
      </c>
      <c r="D6">
        <v>2</v>
      </c>
      <c r="E6" s="3">
        <v>19</v>
      </c>
      <c r="F6">
        <f t="shared" si="0"/>
        <v>21</v>
      </c>
      <c r="H6" s="3"/>
    </row>
    <row r="7" spans="1:8">
      <c r="A7">
        <v>7</v>
      </c>
      <c r="C7" s="3"/>
      <c r="F7">
        <f t="shared" si="0"/>
        <v>0</v>
      </c>
    </row>
    <row r="8" spans="1:8">
      <c r="A8">
        <v>8</v>
      </c>
      <c r="C8" s="3" t="s">
        <v>31</v>
      </c>
      <c r="D8">
        <v>2</v>
      </c>
      <c r="E8">
        <v>2</v>
      </c>
      <c r="F8">
        <f t="shared" si="0"/>
        <v>4</v>
      </c>
    </row>
    <row r="9" spans="1:8">
      <c r="A9">
        <v>9</v>
      </c>
      <c r="C9" s="3"/>
      <c r="F9">
        <f t="shared" si="0"/>
        <v>0</v>
      </c>
    </row>
    <row r="10" spans="1:8">
      <c r="A10">
        <v>10</v>
      </c>
      <c r="B10" s="3" t="s">
        <v>33</v>
      </c>
      <c r="C10" s="3" t="s">
        <v>32</v>
      </c>
      <c r="D10" s="3"/>
      <c r="E10" s="3"/>
      <c r="F10">
        <f t="shared" si="0"/>
        <v>0</v>
      </c>
      <c r="G10">
        <v>2</v>
      </c>
      <c r="H10" s="3"/>
    </row>
    <row r="11" spans="1:8">
      <c r="A11">
        <v>11</v>
      </c>
      <c r="B11" s="3" t="s">
        <v>35</v>
      </c>
      <c r="C11" s="3" t="s">
        <v>34</v>
      </c>
      <c r="D11" s="3">
        <v>2</v>
      </c>
      <c r="E11" s="3">
        <v>2</v>
      </c>
      <c r="F11">
        <f t="shared" si="0"/>
        <v>4</v>
      </c>
      <c r="H11" s="3"/>
    </row>
    <row r="12" spans="1:8">
      <c r="A12">
        <v>12</v>
      </c>
      <c r="B12" s="3" t="s">
        <v>37</v>
      </c>
      <c r="C12" s="3" t="s">
        <v>36</v>
      </c>
      <c r="D12" s="3">
        <v>2</v>
      </c>
      <c r="E12" s="3">
        <v>4</v>
      </c>
      <c r="F12">
        <f t="shared" si="0"/>
        <v>6</v>
      </c>
    </row>
    <row r="13" spans="1:8">
      <c r="A13">
        <v>13</v>
      </c>
      <c r="B13" s="3" t="s">
        <v>39</v>
      </c>
      <c r="C13" s="3" t="s">
        <v>38</v>
      </c>
      <c r="D13" s="3"/>
      <c r="F13">
        <f t="shared" si="0"/>
        <v>0</v>
      </c>
      <c r="G13">
        <v>3</v>
      </c>
    </row>
    <row r="14" spans="1:8">
      <c r="A14">
        <v>14</v>
      </c>
      <c r="B14" s="3" t="s">
        <v>177</v>
      </c>
      <c r="C14" s="3" t="s">
        <v>40</v>
      </c>
      <c r="D14" s="3">
        <v>3</v>
      </c>
      <c r="E14" s="3">
        <v>2</v>
      </c>
      <c r="F14">
        <f>D14+E14</f>
        <v>5</v>
      </c>
      <c r="H14" s="3"/>
    </row>
    <row r="15" spans="1:8">
      <c r="B15" s="61" t="s">
        <v>110</v>
      </c>
      <c r="C15" s="64" t="s">
        <v>106</v>
      </c>
      <c r="D15">
        <v>2</v>
      </c>
      <c r="F15" s="59">
        <f>D15+E15</f>
        <v>2</v>
      </c>
      <c r="H15" s="3"/>
    </row>
    <row r="16" spans="1:8">
      <c r="A16" s="60" t="s">
        <v>202</v>
      </c>
      <c r="B16" s="60" t="s">
        <v>204</v>
      </c>
      <c r="C16" s="145" t="s">
        <v>203</v>
      </c>
      <c r="D16">
        <v>2</v>
      </c>
      <c r="F16" s="59">
        <f>D16+E16</f>
        <v>2</v>
      </c>
    </row>
    <row r="17" spans="1:7">
      <c r="B17" s="60" t="s">
        <v>110</v>
      </c>
      <c r="C17" s="63" t="s">
        <v>109</v>
      </c>
      <c r="D17">
        <v>2</v>
      </c>
      <c r="F17" s="59">
        <f>D17+E17</f>
        <v>2</v>
      </c>
    </row>
    <row r="18" spans="1:7">
      <c r="B18" s="60" t="s">
        <v>110</v>
      </c>
      <c r="C18" s="65" t="s">
        <v>107</v>
      </c>
      <c r="D18" s="66">
        <v>2</v>
      </c>
      <c r="E18" s="67"/>
      <c r="F18" s="59">
        <f>D18+E18</f>
        <v>2</v>
      </c>
    </row>
    <row r="19" spans="1:7">
      <c r="A19" s="59"/>
      <c r="B19" s="61" t="s">
        <v>114</v>
      </c>
      <c r="C19" s="61" t="s">
        <v>31</v>
      </c>
      <c r="D19" s="68">
        <f>21/14</f>
        <v>1.5</v>
      </c>
      <c r="E19" s="59"/>
      <c r="F19" s="59">
        <f t="shared" ref="F19" si="1">D19+E19</f>
        <v>1.5</v>
      </c>
      <c r="G19" s="59"/>
    </row>
    <row r="20" spans="1:7">
      <c r="B20" s="61" t="s">
        <v>114</v>
      </c>
      <c r="C20" s="61" t="s">
        <v>40</v>
      </c>
      <c r="D20" s="68">
        <f>16/14</f>
        <v>1.1428571428571428</v>
      </c>
      <c r="F20" s="69">
        <f t="shared" ref="F20:F22" si="2">D20+E20</f>
        <v>1.1428571428571428</v>
      </c>
    </row>
    <row r="21" spans="1:7">
      <c r="B21" s="60" t="s">
        <v>114</v>
      </c>
      <c r="C21" s="61" t="s">
        <v>115</v>
      </c>
      <c r="D21" s="68">
        <f>12/14</f>
        <v>0.8571428571428571</v>
      </c>
      <c r="F21" s="69">
        <f t="shared" si="2"/>
        <v>0.8571428571428571</v>
      </c>
    </row>
    <row r="22" spans="1:7">
      <c r="B22" s="60" t="s">
        <v>193</v>
      </c>
      <c r="C22" s="60" t="s">
        <v>195</v>
      </c>
      <c r="D22">
        <v>2</v>
      </c>
      <c r="F22" s="69">
        <f t="shared" si="2"/>
        <v>2</v>
      </c>
    </row>
    <row r="23" spans="1:7">
      <c r="F23">
        <f>SUM(F2:F22)</f>
        <v>63.5</v>
      </c>
      <c r="G23">
        <f>SUM(G2:G22)</f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zoomScaleNormal="100" workbookViewId="0">
      <selection activeCell="E45" sqref="E45"/>
    </sheetView>
  </sheetViews>
  <sheetFormatPr defaultRowHeight="12.75"/>
  <cols>
    <col min="1" max="1" width="8" customWidth="1"/>
    <col min="2" max="2" width="13.85546875" customWidth="1"/>
    <col min="3" max="3" width="11.140625" customWidth="1"/>
    <col min="4" max="4" width="22.85546875" customWidth="1"/>
    <col min="6" max="6" width="8.85546875" customWidth="1"/>
    <col min="8" max="8" width="13.42578125" customWidth="1"/>
    <col min="9" max="9" width="8.140625" customWidth="1"/>
    <col min="10" max="10" width="8.5703125" customWidth="1"/>
  </cols>
  <sheetData>
    <row r="1" spans="1:9" s="62" customFormat="1" ht="25.5">
      <c r="B1" s="72" t="s">
        <v>9</v>
      </c>
      <c r="C1" s="62" t="s">
        <v>4</v>
      </c>
      <c r="D1" s="62" t="s">
        <v>10</v>
      </c>
      <c r="E1" s="71" t="s">
        <v>117</v>
      </c>
      <c r="F1" s="70" t="s">
        <v>116</v>
      </c>
      <c r="G1" s="73" t="s">
        <v>30</v>
      </c>
    </row>
    <row r="2" spans="1:9">
      <c r="B2" t="s">
        <v>11</v>
      </c>
      <c r="C2" s="68">
        <f t="shared" ref="C2:C10" si="0">SUMIF(B$15:B$89,B2,E$15:E$89)</f>
        <v>0</v>
      </c>
      <c r="D2" s="68">
        <f t="shared" ref="D2:D10" si="1">SUMIF(B$15:B$89,B2,F$15:F$89)</f>
        <v>22</v>
      </c>
      <c r="E2" s="69">
        <f>C2+D2</f>
        <v>22</v>
      </c>
      <c r="G2" s="68">
        <f t="shared" ref="G2:G10" si="2">SUMIF(B$15:B$89,B2,G$15:G$89)</f>
        <v>0</v>
      </c>
    </row>
    <row r="3" spans="1:9">
      <c r="B3" s="4" t="s">
        <v>0</v>
      </c>
      <c r="C3" s="68">
        <f t="shared" si="0"/>
        <v>9.6428571428571423</v>
      </c>
      <c r="D3" s="68">
        <f t="shared" si="1"/>
        <v>5</v>
      </c>
      <c r="E3" s="69">
        <f t="shared" ref="E3:E10" si="3">C3+D3</f>
        <v>14.642857142857142</v>
      </c>
      <c r="G3" s="68">
        <f t="shared" si="2"/>
        <v>0</v>
      </c>
    </row>
    <row r="4" spans="1:9">
      <c r="B4" t="s">
        <v>12</v>
      </c>
      <c r="C4" s="68">
        <f t="shared" si="0"/>
        <v>0</v>
      </c>
      <c r="D4" s="68">
        <f t="shared" si="1"/>
        <v>0</v>
      </c>
      <c r="E4" s="69">
        <f t="shared" si="3"/>
        <v>0</v>
      </c>
      <c r="G4" s="68">
        <f t="shared" si="2"/>
        <v>0</v>
      </c>
    </row>
    <row r="5" spans="1:9">
      <c r="B5" s="4" t="s">
        <v>13</v>
      </c>
      <c r="C5" s="68">
        <f t="shared" si="0"/>
        <v>8</v>
      </c>
      <c r="D5" s="68">
        <f t="shared" si="1"/>
        <v>3</v>
      </c>
      <c r="E5" s="69">
        <f t="shared" si="3"/>
        <v>11</v>
      </c>
      <c r="G5" s="68">
        <f t="shared" si="2"/>
        <v>3</v>
      </c>
    </row>
    <row r="6" spans="1:9">
      <c r="B6" s="4" t="s">
        <v>14</v>
      </c>
      <c r="C6" s="68">
        <f t="shared" si="0"/>
        <v>4</v>
      </c>
      <c r="D6" s="68">
        <f t="shared" si="1"/>
        <v>4</v>
      </c>
      <c r="E6" s="69">
        <f t="shared" si="3"/>
        <v>8</v>
      </c>
      <c r="G6" s="68">
        <f t="shared" si="2"/>
        <v>2</v>
      </c>
    </row>
    <row r="7" spans="1:9">
      <c r="B7" s="4" t="s">
        <v>15</v>
      </c>
      <c r="C7" s="68">
        <f t="shared" si="0"/>
        <v>2</v>
      </c>
      <c r="D7" s="68">
        <f t="shared" si="1"/>
        <v>6</v>
      </c>
      <c r="E7" s="69">
        <f t="shared" si="3"/>
        <v>8</v>
      </c>
      <c r="G7" s="68">
        <f t="shared" si="2"/>
        <v>0</v>
      </c>
    </row>
    <row r="8" spans="1:9">
      <c r="B8" s="4" t="s">
        <v>16</v>
      </c>
      <c r="C8" s="68">
        <f t="shared" si="0"/>
        <v>4.8571428571428568</v>
      </c>
      <c r="D8" s="68">
        <f t="shared" si="1"/>
        <v>4</v>
      </c>
      <c r="E8" s="69">
        <f t="shared" si="3"/>
        <v>8.8571428571428577</v>
      </c>
      <c r="G8" s="68">
        <f t="shared" si="2"/>
        <v>0</v>
      </c>
    </row>
    <row r="9" spans="1:9">
      <c r="B9" s="4" t="s">
        <v>17</v>
      </c>
      <c r="C9" s="68">
        <f t="shared" si="0"/>
        <v>2</v>
      </c>
      <c r="D9" s="68">
        <f t="shared" si="1"/>
        <v>2</v>
      </c>
      <c r="E9" s="69">
        <f t="shared" si="3"/>
        <v>4</v>
      </c>
      <c r="G9" s="68">
        <f t="shared" si="2"/>
        <v>0</v>
      </c>
    </row>
    <row r="10" spans="1:9">
      <c r="B10" s="4" t="s">
        <v>119</v>
      </c>
      <c r="C10" s="68">
        <f t="shared" si="0"/>
        <v>0</v>
      </c>
      <c r="D10" s="68">
        <f t="shared" si="1"/>
        <v>2</v>
      </c>
      <c r="E10" s="69">
        <f t="shared" si="3"/>
        <v>2</v>
      </c>
      <c r="G10" s="68">
        <f t="shared" si="2"/>
        <v>0</v>
      </c>
    </row>
    <row r="11" spans="1:9">
      <c r="B11" s="4" t="s">
        <v>111</v>
      </c>
      <c r="C11" s="69">
        <f>SUM(C2:C10)</f>
        <v>30.5</v>
      </c>
      <c r="D11" s="69">
        <f>SUM(D2:D10)</f>
        <v>48</v>
      </c>
      <c r="E11" s="69">
        <f>SUM(E2:E10)</f>
        <v>78.5</v>
      </c>
      <c r="G11" s="69">
        <f>SUM(G2:G10)</f>
        <v>5</v>
      </c>
      <c r="H11" s="61" t="s">
        <v>112</v>
      </c>
      <c r="I11">
        <v>8</v>
      </c>
    </row>
    <row r="12" spans="1:9">
      <c r="B12" s="4"/>
      <c r="H12" s="61" t="s">
        <v>113</v>
      </c>
      <c r="I12">
        <f>E11/I11</f>
        <v>9.8125</v>
      </c>
    </row>
    <row r="13" spans="1:9">
      <c r="H13" s="4"/>
    </row>
    <row r="14" spans="1:9">
      <c r="A14" t="s">
        <v>1</v>
      </c>
      <c r="B14" t="s">
        <v>9</v>
      </c>
      <c r="C14" t="s">
        <v>2</v>
      </c>
      <c r="D14" t="s">
        <v>3</v>
      </c>
      <c r="E14" t="s">
        <v>18</v>
      </c>
      <c r="F14" t="s">
        <v>19</v>
      </c>
      <c r="G14" s="3" t="s">
        <v>30</v>
      </c>
      <c r="I14" t="s">
        <v>20</v>
      </c>
    </row>
    <row r="15" spans="1:9">
      <c r="A15">
        <v>1</v>
      </c>
      <c r="B15" s="4" t="s">
        <v>14</v>
      </c>
      <c r="C15" t="s">
        <v>21</v>
      </c>
      <c r="D15" s="5" t="s">
        <v>22</v>
      </c>
      <c r="E15">
        <v>2</v>
      </c>
      <c r="F15">
        <v>1</v>
      </c>
    </row>
    <row r="16" spans="1:9">
      <c r="A16">
        <v>2</v>
      </c>
      <c r="B16" s="4" t="s">
        <v>16</v>
      </c>
      <c r="C16" t="s">
        <v>23</v>
      </c>
      <c r="D16" t="s">
        <v>24</v>
      </c>
      <c r="E16">
        <v>2</v>
      </c>
      <c r="F16">
        <v>2</v>
      </c>
      <c r="I16" s="3"/>
    </row>
    <row r="17" spans="1:9">
      <c r="A17">
        <v>3</v>
      </c>
      <c r="B17" s="4" t="s">
        <v>14</v>
      </c>
      <c r="C17" t="s">
        <v>25</v>
      </c>
      <c r="D17" t="s">
        <v>26</v>
      </c>
      <c r="E17">
        <v>2</v>
      </c>
      <c r="F17">
        <v>1</v>
      </c>
    </row>
    <row r="18" spans="1:9">
      <c r="A18" s="7" t="s">
        <v>29</v>
      </c>
      <c r="B18" s="4" t="s">
        <v>13</v>
      </c>
      <c r="C18" t="s">
        <v>28</v>
      </c>
      <c r="D18" t="s">
        <v>27</v>
      </c>
      <c r="E18">
        <v>2</v>
      </c>
      <c r="I18" s="3"/>
    </row>
    <row r="19" spans="1:9">
      <c r="A19" s="7" t="s">
        <v>29</v>
      </c>
      <c r="B19" t="s">
        <v>11</v>
      </c>
      <c r="C19" t="s">
        <v>28</v>
      </c>
      <c r="D19" t="s">
        <v>27</v>
      </c>
      <c r="F19">
        <v>19</v>
      </c>
    </row>
    <row r="20" spans="1:9">
      <c r="A20" s="7" t="s">
        <v>29</v>
      </c>
      <c r="C20" t="s">
        <v>28</v>
      </c>
      <c r="D20" t="s">
        <v>27</v>
      </c>
      <c r="I20" s="3"/>
    </row>
    <row r="21" spans="1:9">
      <c r="A21">
        <v>8</v>
      </c>
      <c r="B21" s="4" t="s">
        <v>0</v>
      </c>
      <c r="D21" s="3" t="s">
        <v>31</v>
      </c>
      <c r="E21">
        <v>2</v>
      </c>
      <c r="F21">
        <v>2</v>
      </c>
    </row>
    <row r="22" spans="1:9">
      <c r="A22">
        <v>10</v>
      </c>
      <c r="B22" s="4" t="s">
        <v>14</v>
      </c>
      <c r="C22" s="3" t="s">
        <v>33</v>
      </c>
      <c r="D22" s="3" t="s">
        <v>32</v>
      </c>
      <c r="G22">
        <v>2</v>
      </c>
    </row>
    <row r="23" spans="1:9">
      <c r="A23">
        <v>11</v>
      </c>
      <c r="B23" s="4" t="s">
        <v>17</v>
      </c>
      <c r="C23" s="3" t="s">
        <v>35</v>
      </c>
      <c r="D23" s="3" t="s">
        <v>34</v>
      </c>
      <c r="E23">
        <v>2</v>
      </c>
    </row>
    <row r="24" spans="1:9">
      <c r="A24">
        <v>11</v>
      </c>
      <c r="B24" s="4" t="s">
        <v>15</v>
      </c>
      <c r="C24" s="3" t="s">
        <v>35</v>
      </c>
      <c r="D24" s="3" t="s">
        <v>34</v>
      </c>
      <c r="F24">
        <v>2</v>
      </c>
    </row>
    <row r="25" spans="1:9">
      <c r="A25">
        <v>12</v>
      </c>
      <c r="B25" s="4" t="s">
        <v>15</v>
      </c>
      <c r="C25" s="3" t="s">
        <v>37</v>
      </c>
      <c r="D25" s="3" t="s">
        <v>36</v>
      </c>
      <c r="E25" s="3">
        <v>2</v>
      </c>
      <c r="F25" s="3">
        <v>2</v>
      </c>
    </row>
    <row r="26" spans="1:9">
      <c r="A26">
        <v>13</v>
      </c>
      <c r="B26" s="4" t="s">
        <v>13</v>
      </c>
      <c r="C26" s="3" t="s">
        <v>39</v>
      </c>
      <c r="D26" s="3" t="s">
        <v>38</v>
      </c>
      <c r="E26" s="3"/>
      <c r="F26" s="3"/>
      <c r="G26">
        <v>3</v>
      </c>
    </row>
    <row r="27" spans="1:9">
      <c r="A27">
        <v>14</v>
      </c>
      <c r="B27" s="4" t="s">
        <v>0</v>
      </c>
      <c r="C27" s="3" t="s">
        <v>41</v>
      </c>
      <c r="D27" s="3" t="s">
        <v>40</v>
      </c>
      <c r="E27">
        <v>3</v>
      </c>
      <c r="F27" s="3"/>
    </row>
    <row r="28" spans="1:9">
      <c r="B28" s="4" t="s">
        <v>0</v>
      </c>
      <c r="C28" s="60" t="s">
        <v>110</v>
      </c>
      <c r="D28" s="64" t="s">
        <v>106</v>
      </c>
      <c r="E28" s="3">
        <v>2</v>
      </c>
      <c r="H28" s="3"/>
    </row>
    <row r="29" spans="1:9">
      <c r="B29" s="4" t="s">
        <v>13</v>
      </c>
      <c r="C29" s="60" t="s">
        <v>110</v>
      </c>
      <c r="D29" s="63" t="s">
        <v>108</v>
      </c>
      <c r="E29" s="61">
        <v>2</v>
      </c>
    </row>
    <row r="30" spans="1:9">
      <c r="B30" s="4" t="s">
        <v>16</v>
      </c>
      <c r="C30" s="60" t="s">
        <v>110</v>
      </c>
      <c r="D30" s="65" t="s">
        <v>107</v>
      </c>
      <c r="E30" s="61">
        <v>2</v>
      </c>
    </row>
    <row r="31" spans="1:9">
      <c r="B31" s="4" t="s">
        <v>0</v>
      </c>
      <c r="C31" s="61" t="s">
        <v>114</v>
      </c>
      <c r="D31" s="61" t="s">
        <v>40</v>
      </c>
      <c r="E31" s="68">
        <f>16/14</f>
        <v>1.1428571428571428</v>
      </c>
      <c r="F31" s="59"/>
    </row>
    <row r="32" spans="1:9">
      <c r="A32" s="59"/>
      <c r="B32" s="4" t="s">
        <v>0</v>
      </c>
      <c r="C32" s="61" t="s">
        <v>114</v>
      </c>
      <c r="D32" s="61" t="s">
        <v>31</v>
      </c>
      <c r="E32" s="68">
        <f>21/14</f>
        <v>1.5</v>
      </c>
      <c r="F32" s="59"/>
      <c r="G32" s="59"/>
    </row>
    <row r="33" spans="1:7">
      <c r="B33" s="4" t="s">
        <v>16</v>
      </c>
      <c r="C33" s="60" t="s">
        <v>114</v>
      </c>
      <c r="D33" s="61" t="s">
        <v>115</v>
      </c>
      <c r="E33" s="68">
        <f>12/14</f>
        <v>0.8571428571428571</v>
      </c>
      <c r="F33" s="59"/>
    </row>
    <row r="34" spans="1:7">
      <c r="B34" s="59" t="s">
        <v>11</v>
      </c>
      <c r="D34" s="60" t="s">
        <v>118</v>
      </c>
      <c r="F34">
        <v>3</v>
      </c>
    </row>
    <row r="35" spans="1:7">
      <c r="B35" s="4" t="s">
        <v>0</v>
      </c>
      <c r="D35" s="60" t="s">
        <v>118</v>
      </c>
      <c r="F35">
        <v>3</v>
      </c>
    </row>
    <row r="36" spans="1:7">
      <c r="B36" s="59" t="s">
        <v>12</v>
      </c>
      <c r="D36" s="60" t="s">
        <v>118</v>
      </c>
      <c r="F36">
        <v>0</v>
      </c>
    </row>
    <row r="37" spans="1:7">
      <c r="B37" s="4" t="s">
        <v>13</v>
      </c>
      <c r="D37" s="60" t="s">
        <v>118</v>
      </c>
      <c r="F37">
        <v>3</v>
      </c>
    </row>
    <row r="38" spans="1:7">
      <c r="B38" s="4" t="s">
        <v>14</v>
      </c>
      <c r="D38" s="60" t="s">
        <v>118</v>
      </c>
      <c r="F38">
        <v>2</v>
      </c>
    </row>
    <row r="39" spans="1:7">
      <c r="B39" s="4" t="s">
        <v>15</v>
      </c>
      <c r="D39" s="60" t="s">
        <v>118</v>
      </c>
      <c r="F39">
        <v>2</v>
      </c>
    </row>
    <row r="40" spans="1:7">
      <c r="B40" s="4" t="s">
        <v>16</v>
      </c>
      <c r="D40" s="60" t="s">
        <v>118</v>
      </c>
      <c r="F40">
        <v>2</v>
      </c>
    </row>
    <row r="41" spans="1:7">
      <c r="B41" s="4" t="s">
        <v>17</v>
      </c>
      <c r="D41" s="60" t="s">
        <v>118</v>
      </c>
      <c r="F41">
        <v>2</v>
      </c>
    </row>
    <row r="42" spans="1:7">
      <c r="A42" s="59">
        <v>14</v>
      </c>
      <c r="B42" s="4" t="s">
        <v>119</v>
      </c>
      <c r="C42" s="61" t="s">
        <v>177</v>
      </c>
      <c r="D42" s="61" t="s">
        <v>40</v>
      </c>
      <c r="E42" s="59"/>
      <c r="F42" s="61">
        <v>2</v>
      </c>
      <c r="G42" s="59"/>
    </row>
    <row r="43" spans="1:7">
      <c r="B43" s="4" t="s">
        <v>13</v>
      </c>
      <c r="C43" t="s">
        <v>193</v>
      </c>
      <c r="D43" s="61" t="s">
        <v>195</v>
      </c>
      <c r="E43">
        <v>2</v>
      </c>
    </row>
    <row r="44" spans="1:7">
      <c r="B44" s="4" t="s">
        <v>13</v>
      </c>
      <c r="C44" s="60" t="s">
        <v>204</v>
      </c>
      <c r="D44" s="145" t="s">
        <v>203</v>
      </c>
      <c r="E44">
        <v>2</v>
      </c>
    </row>
  </sheetData>
  <autoFilter ref="A14:G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Haloterv</vt:lpstr>
      <vt:lpstr>Tantargyak</vt:lpstr>
      <vt:lpstr>Oktatok</vt:lpstr>
      <vt:lpstr>Haloterv!Nyomtatási_terület</vt:lpstr>
    </vt:vector>
  </TitlesOfParts>
  <Company>Miskolci Egyetem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huszak</dc:creator>
  <cp:lastModifiedBy>huszak</cp:lastModifiedBy>
  <cp:lastPrinted>2012-02-18T15:49:04Z</cp:lastPrinted>
  <dcterms:created xsi:type="dcterms:W3CDTF">2004-02-11T16:39:20Z</dcterms:created>
  <dcterms:modified xsi:type="dcterms:W3CDTF">2012-09-03T10:09:04Z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-350571960</vt:i4>
  </property>
  <property fmtid="{D5CDD505-2E9C-101B-9397-08002B2CF9AE}" pid="3" name="_EmailSubject">
    <vt:lpwstr>Órerend_v5</vt:lpwstr>
  </property>
  <property fmtid="{D5CDD505-2E9C-101B-9397-08002B2CF9AE}" pid="4" name="_AuthorEmail">
    <vt:lpwstr>iitdl@uni-miskolc.hu</vt:lpwstr>
  </property>
  <property fmtid="{D5CDD505-2E9C-101B-9397-08002B2CF9AE}" pid="5" name="_AuthorEmailDisplayName">
    <vt:lpwstr>Dudás László</vt:lpwstr>
  </property>
  <property fmtid="{D5CDD505-2E9C-101B-9397-08002B2CF9AE}" pid="6" name="_ReviewingToolsShownOnce">
    <vt:lpwstr/>
  </property>
</Properties>
</file>