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" yWindow="460" windowWidth="10340" windowHeight="5420"/>
  </bookViews>
  <sheets>
    <sheet name="Haloterv" sheetId="7" r:id="rId1"/>
    <sheet name="Tantargyak" sheetId="5" r:id="rId2"/>
    <sheet name="Oktatok" sheetId="6" r:id="rId3"/>
  </sheets>
  <definedNames>
    <definedName name="_xlnm._FilterDatabase" localSheetId="2" hidden="1">Oktatok!$B$14:$G$37</definedName>
    <definedName name="_xlnm.Print_Area" localSheetId="0">Haloterv!$A$2:$Y$14</definedName>
  </definedNames>
  <calcPr calcId="145621"/>
</workbook>
</file>

<file path=xl/calcChain.xml><?xml version="1.0" encoding="utf-8"?>
<calcChain xmlns="http://schemas.openxmlformats.org/spreadsheetml/2006/main">
  <c r="F24" i="5" l="1"/>
  <c r="F23" i="5"/>
  <c r="E23" i="5"/>
  <c r="D17" i="5" l="1"/>
  <c r="D16" i="5"/>
  <c r="E35" i="6"/>
  <c r="F19" i="5"/>
  <c r="D19" i="5"/>
  <c r="E34" i="6"/>
  <c r="E33" i="6"/>
  <c r="D18" i="5"/>
  <c r="F18" i="5" l="1"/>
  <c r="F21" i="5"/>
  <c r="F20" i="5"/>
  <c r="E32" i="6" l="1"/>
  <c r="E31" i="6"/>
  <c r="F17" i="5"/>
  <c r="F16" i="5"/>
  <c r="F9" i="5" l="1"/>
  <c r="C9" i="6" l="1"/>
  <c r="C8" i="6"/>
  <c r="C6" i="6"/>
  <c r="C5" i="6"/>
  <c r="C4" i="6"/>
  <c r="C3" i="6"/>
  <c r="C2" i="6"/>
  <c r="D8" i="6"/>
  <c r="D7" i="6"/>
  <c r="D6" i="6"/>
  <c r="D5" i="6"/>
  <c r="D4" i="6"/>
  <c r="D3" i="6"/>
  <c r="D9" i="6"/>
  <c r="F13" i="5" l="1"/>
  <c r="F15" i="5"/>
  <c r="F14" i="5"/>
  <c r="F12" i="5"/>
  <c r="F11" i="5"/>
  <c r="F10" i="5"/>
  <c r="F8" i="5"/>
  <c r="F7" i="5"/>
  <c r="F4" i="5" l="1"/>
  <c r="F2" i="5"/>
  <c r="G3" i="6" l="1"/>
  <c r="G4" i="6"/>
  <c r="G6" i="6"/>
  <c r="G7" i="6"/>
  <c r="G8" i="6"/>
  <c r="G9" i="6"/>
  <c r="G2" i="6"/>
  <c r="G5" i="6"/>
  <c r="G11" i="6" l="1"/>
  <c r="F3" i="5"/>
  <c r="F5" i="5"/>
  <c r="F6" i="5"/>
  <c r="C7" i="6"/>
  <c r="D2" i="6"/>
  <c r="C11" i="6" l="1"/>
  <c r="D11" i="6"/>
  <c r="E5" i="6"/>
  <c r="E9" i="6"/>
  <c r="E3" i="6"/>
  <c r="E7" i="6"/>
  <c r="E2" i="6"/>
  <c r="E4" i="6"/>
  <c r="E6" i="6"/>
  <c r="E8" i="6"/>
  <c r="E11" i="6" l="1"/>
  <c r="I12" i="6" s="1"/>
</calcChain>
</file>

<file path=xl/sharedStrings.xml><?xml version="1.0" encoding="utf-8"?>
<sst xmlns="http://schemas.openxmlformats.org/spreadsheetml/2006/main" count="351" uniqueCount="217">
  <si>
    <t>Bikfalvi P.</t>
  </si>
  <si>
    <t>Sorszám</t>
  </si>
  <si>
    <t>Tantárgykód</t>
  </si>
  <si>
    <t>Tantárgy</t>
  </si>
  <si>
    <t>Előadás</t>
  </si>
  <si>
    <t>gyakorlat</t>
  </si>
  <si>
    <t>Valós terhelés</t>
  </si>
  <si>
    <t>Formális terhelés</t>
  </si>
  <si>
    <t>Megjegyzés</t>
  </si>
  <si>
    <t>Oktató</t>
  </si>
  <si>
    <t>Gyakorlat</t>
  </si>
  <si>
    <t>Bálint G.</t>
  </si>
  <si>
    <t>Dadvandipour S.</t>
  </si>
  <si>
    <t>Dudás L.</t>
  </si>
  <si>
    <t>Hornyák O.</t>
  </si>
  <si>
    <t>Kulcsár Gy.</t>
  </si>
  <si>
    <t>Nehéz K.</t>
  </si>
  <si>
    <t>EA</t>
  </si>
  <si>
    <t>gy</t>
  </si>
  <si>
    <t xml:space="preserve"> </t>
  </si>
  <si>
    <t>GEIAK700M</t>
  </si>
  <si>
    <t>I+K technológiák</t>
  </si>
  <si>
    <t>GEIAK682M</t>
  </si>
  <si>
    <t>Inform. rendsz. integr.</t>
  </si>
  <si>
    <t>GEIAK652M</t>
  </si>
  <si>
    <t>A minőségbizt. informatikaja</t>
  </si>
  <si>
    <t>Műszaki informatika</t>
  </si>
  <si>
    <t>GEIAK210B</t>
  </si>
  <si>
    <t>Formális</t>
  </si>
  <si>
    <t>Term. foly. modellezése</t>
  </si>
  <si>
    <t>Diplomatervezés</t>
  </si>
  <si>
    <t>A temelésInformatika alapjai</t>
  </si>
  <si>
    <t>GEIAK150B</t>
  </si>
  <si>
    <t>Di. term. foly. szg. terv. és ir.</t>
  </si>
  <si>
    <t>GEIAK170B</t>
  </si>
  <si>
    <t>Projektfeladat</t>
  </si>
  <si>
    <t>GEIAK900B</t>
  </si>
  <si>
    <t>Szg. term. terv. és irányítás</t>
  </si>
  <si>
    <t>Hétfő</t>
  </si>
  <si>
    <t>Kedd</t>
  </si>
  <si>
    <t>Szerda</t>
  </si>
  <si>
    <t>Csütörtök</t>
  </si>
  <si>
    <t>Péntek</t>
  </si>
  <si>
    <t>08-09</t>
  </si>
  <si>
    <t xml:space="preserve">műsz. infor. Bálint G.               </t>
  </si>
  <si>
    <t xml:space="preserve">SZG. TERM. TERV. ÉS IR.            </t>
  </si>
  <si>
    <t xml:space="preserve">DISZK.TERM. FOLY.SZG. TERV.ÉS IR. Kulcsár Gy.               </t>
  </si>
  <si>
    <t>09-10</t>
  </si>
  <si>
    <t>10-11</t>
  </si>
  <si>
    <t xml:space="preserve">diszk. term. foly. szg.     terv. és ir.       Kulcsár Gy.               </t>
  </si>
  <si>
    <t>11-12</t>
  </si>
  <si>
    <t>MŰSZ. INF.            Dudás L.</t>
  </si>
  <si>
    <t>12-13</t>
  </si>
  <si>
    <t xml:space="preserve">TERM. FOLY. MOD.      Bikfalvi P.               </t>
  </si>
  <si>
    <t>13-14</t>
  </si>
  <si>
    <t>14-15</t>
  </si>
  <si>
    <t xml:space="preserve">a termelés- infor. al. Kulcsár Gy.               </t>
  </si>
  <si>
    <t>15-16</t>
  </si>
  <si>
    <t>16-17</t>
  </si>
  <si>
    <t>17-18</t>
  </si>
  <si>
    <t xml:space="preserve">i+k techno-lógiák.  Hornyák O.               </t>
  </si>
  <si>
    <t>18-19</t>
  </si>
  <si>
    <t>19-20</t>
  </si>
  <si>
    <t xml:space="preserve">A MIN.BIZT. INFORMAT.  Hornyák O.               </t>
  </si>
  <si>
    <t xml:space="preserve">INFORM. RENDSZ. INTEGR. Nehéz K.               </t>
  </si>
  <si>
    <t>Tanszéki összes</t>
  </si>
  <si>
    <t>Oktatók száma</t>
  </si>
  <si>
    <t>Terhelés/oktató</t>
  </si>
  <si>
    <t>+</t>
  </si>
  <si>
    <t>Összes valós</t>
  </si>
  <si>
    <t>Simon P.</t>
  </si>
  <si>
    <t>Oktató:</t>
  </si>
  <si>
    <t>Konzultációs időpont:</t>
  </si>
  <si>
    <t>Bálint Gusztáv</t>
  </si>
  <si>
    <t>Dr. Bikfalvi Péter</t>
  </si>
  <si>
    <t>Dr. Dudás László</t>
  </si>
  <si>
    <t>Dr. Hornyák Olivér</t>
  </si>
  <si>
    <t>Dr. Kulcsár Gyula</t>
  </si>
  <si>
    <t>Dr. Nehéz Károly</t>
  </si>
  <si>
    <t>Szombat</t>
  </si>
  <si>
    <t>GEIAK220B</t>
  </si>
  <si>
    <t>Projekt I.</t>
  </si>
  <si>
    <t>Számítógép programozás</t>
  </si>
  <si>
    <t xml:space="preserve">Term. rendsz. és folyamatok </t>
  </si>
  <si>
    <t>Dr. Dadvandipour Samad</t>
  </si>
  <si>
    <t xml:space="preserve">inform. rendsz. Integr.       Nehéz K.               </t>
  </si>
  <si>
    <t xml:space="preserve">I+K TECHNO-LÓGIÁK  Hornyák O.               </t>
  </si>
  <si>
    <t xml:space="preserve">a min. bizt. informatikája  Hornyák O.               </t>
  </si>
  <si>
    <t>Gx1MMI (9) G1MI (16)    A1/317</t>
  </si>
  <si>
    <t>Gx1MMI (9) G1MI (16)    A1/201</t>
  </si>
  <si>
    <t>Gx1ML (4) G1MLM (10)             A1/226</t>
  </si>
  <si>
    <t xml:space="preserve">Gx1ML (4) G1MLM (10)            A1/201  !1        </t>
  </si>
  <si>
    <t xml:space="preserve">Gx1MMI (9) G1MI (16)           A1/326         </t>
  </si>
  <si>
    <t>G1BG1 (30)             A1/201               !2</t>
  </si>
  <si>
    <t>G1BE1 (18)             A1/201               !1</t>
  </si>
  <si>
    <t>G1BG2 (30)             A1/201               !1</t>
  </si>
  <si>
    <t>G1BG3 (18)             A1/201               !2</t>
  </si>
  <si>
    <t>G1BMT (45)             A1/201               !1</t>
  </si>
  <si>
    <t>G1BG4 (30)             A1/201               !2</t>
  </si>
  <si>
    <t>Gx1MMI (9) G1MI (16)           A1/201 !1</t>
  </si>
  <si>
    <t>G1BE-BG G1BM-BMT                I. ea.</t>
  </si>
  <si>
    <t>G1BG5 (30)             A1/201               !1</t>
  </si>
  <si>
    <t>G1BG7 (30)             A1/201               !1</t>
  </si>
  <si>
    <t>G1BG6 (30)             A1/201               !2</t>
  </si>
  <si>
    <t>G1BG8 (30)             A1/201               !2</t>
  </si>
  <si>
    <t>G1BG9 (30)             A1/201               !1</t>
  </si>
  <si>
    <t>G1BGA (30)             A1/201               !2</t>
  </si>
  <si>
    <t>G1BM1 (30)             A1/201               !2</t>
  </si>
  <si>
    <t>G1BM2 (30)             A1/201               !1</t>
  </si>
  <si>
    <t xml:space="preserve">szám. gép program. Bálint G.               </t>
  </si>
  <si>
    <t>G1BV3 (30)             A1/201</t>
  </si>
  <si>
    <t>G1BV1 (30)             A1/201</t>
  </si>
  <si>
    <t>G1BV2 (30)             A1/201</t>
  </si>
  <si>
    <t xml:space="preserve">SZÁM. GÉP. PROGRAM.       Dudás L.      </t>
  </si>
  <si>
    <t xml:space="preserve">G1BV (90)  XXX. ea.         </t>
  </si>
  <si>
    <t xml:space="preserve">term. foly. mod.       Bikfalvi P.               </t>
  </si>
  <si>
    <t xml:space="preserve">TERMELÉSI .RENDSZ. ÉS FOLY.                  Dadv. S.      </t>
  </si>
  <si>
    <t xml:space="preserve">termelési rendsz. és foly.                   Dadv. S.      </t>
  </si>
  <si>
    <t xml:space="preserve">A TERM. INFOR. AL. Kulcsár Gy.               </t>
  </si>
  <si>
    <t xml:space="preserve">G3BIT (20)     G3BGI (30)            A1/320              </t>
  </si>
  <si>
    <t xml:space="preserve"> G3BIT (20)            A1/202              </t>
  </si>
  <si>
    <t>2012/2013. II.félév</t>
  </si>
  <si>
    <t>GT2xML GT2ML</t>
  </si>
  <si>
    <t>G2MIT</t>
  </si>
  <si>
    <t xml:space="preserve">G2MIT (5)       A1/209           </t>
  </si>
  <si>
    <t xml:space="preserve">G2MIT (5)       A1/13           </t>
  </si>
  <si>
    <t xml:space="preserve">GT2xML(16) GT2ML (15)      A1/113           </t>
  </si>
  <si>
    <t xml:space="preserve">term. foly. mod.       Dadv S.               </t>
  </si>
  <si>
    <t xml:space="preserve">TERM. FOLY. MOD.      Dadv.  S.               </t>
  </si>
  <si>
    <t xml:space="preserve">szg. term. terv. és ir. Bikfalvi P.        </t>
  </si>
  <si>
    <t xml:space="preserve">GT2xML(16) GT2ML (15)      A1/209           </t>
  </si>
  <si>
    <t>G2MIT (5)      A1/318</t>
  </si>
  <si>
    <t>G2MIT (5)      A1/226</t>
  </si>
  <si>
    <t>G 2BIT (30)            A1/311</t>
  </si>
  <si>
    <t xml:space="preserve">G 2BIT (30)                      A1/201           </t>
  </si>
  <si>
    <t xml:space="preserve">G3BGL (22)             A1/214            </t>
  </si>
  <si>
    <t xml:space="preserve">G 3BGL (22) A1/13            </t>
  </si>
  <si>
    <t xml:space="preserve">TERM. FOLY. MOD.            </t>
  </si>
  <si>
    <t>Dadv. S.     GTMAL      9:00-11:30</t>
  </si>
  <si>
    <t>Dadv. S.     GTMAL    12:20-14:50</t>
  </si>
  <si>
    <t xml:space="preserve">2013.02.23. A1/313 2013.03.23.        A3/314  </t>
  </si>
  <si>
    <t xml:space="preserve">2013.02.23. A3/314 2013.03.23.     IV ea.          </t>
  </si>
  <si>
    <t>Dadv. S.     GTMAL      10:00-12:30</t>
  </si>
  <si>
    <t>Dadv. S.     GTMAL      13:20-15:50</t>
  </si>
  <si>
    <t xml:space="preserve">2013.03.08. A1/314 2013.04.12.        A1/324  </t>
  </si>
  <si>
    <t xml:space="preserve">2013.03.08. A1/314  </t>
  </si>
  <si>
    <t>Levelezős</t>
  </si>
  <si>
    <t>GEIAK611ML</t>
  </si>
  <si>
    <t>GEIAK230BL</t>
  </si>
  <si>
    <t>Csütörtök 12-14h</t>
  </si>
  <si>
    <t>Hétfő 14-16h</t>
  </si>
  <si>
    <t>Hétfő 10-12h</t>
  </si>
  <si>
    <t>Információs rendszerek integrálása (ZV1)</t>
  </si>
  <si>
    <t>GEIAK622M</t>
  </si>
  <si>
    <t>GEIAK612M</t>
  </si>
  <si>
    <t>GEIAK211B</t>
  </si>
  <si>
    <t>GEIAK611M</t>
  </si>
  <si>
    <t>Diplomatervezés II.</t>
  </si>
  <si>
    <t>GEIAK694M</t>
  </si>
  <si>
    <t>?????</t>
  </si>
  <si>
    <t>G3BIT</t>
  </si>
  <si>
    <t>G1BGB (30)             A1/201               !1</t>
  </si>
  <si>
    <t>G1BG0 (30)             A1/201               !2</t>
  </si>
  <si>
    <t xml:space="preserve">műsz. infor. Dudás L.               </t>
  </si>
  <si>
    <t xml:space="preserve">műsz. infor. Simon P.               </t>
  </si>
  <si>
    <t>G1BGC (30)             A1/201               !2</t>
  </si>
  <si>
    <t xml:space="preserve">szám. gép program. Simon P.               </t>
  </si>
  <si>
    <t>Hétfő 16-18h</t>
  </si>
  <si>
    <t>Kedd 11-13h</t>
  </si>
  <si>
    <t>ERASMUS      Inf. fsz. 9.</t>
  </si>
  <si>
    <t xml:space="preserve">TECHNICAL ENGLISH                   Dadv. S.      </t>
  </si>
  <si>
    <t>ERASMUS</t>
  </si>
  <si>
    <t>Technical English</t>
  </si>
  <si>
    <t xml:space="preserve">COMPUTER SCIENCE Dudás L.               </t>
  </si>
  <si>
    <t xml:space="preserve">ERASMUS Inf. fsz. 13. </t>
  </si>
  <si>
    <t>Computer Science</t>
  </si>
  <si>
    <t>GEIAK211BL</t>
  </si>
  <si>
    <t xml:space="preserve">SZÁM. GÉP. PROGRAM.       .      </t>
  </si>
  <si>
    <t xml:space="preserve">G1BVL      A1/11         </t>
  </si>
  <si>
    <t>Dudás L. 2013.04.20. 12:40-16:00</t>
  </si>
  <si>
    <t>Bálint G. 2013.05.03. 12:40-16:00</t>
  </si>
  <si>
    <t xml:space="preserve">G1BVL      A1/201        </t>
  </si>
  <si>
    <t>Dudás L. 2013.03.22. 16:10-19:30</t>
  </si>
  <si>
    <t xml:space="preserve">INFORM. RENDSZ.               </t>
  </si>
  <si>
    <t xml:space="preserve"> G2BVL  A1/318</t>
  </si>
  <si>
    <t xml:space="preserve"> Nehéz K. 2013.03.23.           8:30-11:50</t>
  </si>
  <si>
    <t xml:space="preserve"> Nehéz K. 2013.03.02. 2013.04.06.           12:40-16:00</t>
  </si>
  <si>
    <t>Inform. rendsz.</t>
  </si>
  <si>
    <t>GEIAK420BL</t>
  </si>
  <si>
    <t xml:space="preserve">SzG. TERM. TERV. ÉS IR.            </t>
  </si>
  <si>
    <t>Bikfalvi P  2013.03.01. 16:10-19:30</t>
  </si>
  <si>
    <t xml:space="preserve">G3BGL      A1/13         </t>
  </si>
  <si>
    <t>Bikfalvi P. G3BGL   12:40-16:00</t>
  </si>
  <si>
    <t xml:space="preserve">  2013.03.08.     XII. ea.    2013.04.05. A1/326     </t>
  </si>
  <si>
    <t xml:space="preserve">  G3BGL     A1/13    </t>
  </si>
  <si>
    <t>Bikfalvi P. 2013.04.27.    12:40-16:00</t>
  </si>
  <si>
    <t>Szerda 10-12h</t>
  </si>
  <si>
    <t>Szerda 14-15h</t>
  </si>
  <si>
    <t>Szerda 12-14h</t>
  </si>
  <si>
    <t>!2 hétfő 18-19h</t>
  </si>
  <si>
    <t>!1 csütörtök 11-12h</t>
  </si>
  <si>
    <t xml:space="preserve">konzultáció Bálint G.               </t>
  </si>
  <si>
    <t xml:space="preserve">Inf. fsz. 8b. </t>
  </si>
  <si>
    <t xml:space="preserve">konzultáció Bálint G. !2 Inf. fsz. 8b.               </t>
  </si>
  <si>
    <t xml:space="preserve">konzultáció  Bikfalvi P.        </t>
  </si>
  <si>
    <t xml:space="preserve">Inf. fsz. 14.            </t>
  </si>
  <si>
    <t xml:space="preserve">konzultáció                  Dadv. S.      </t>
  </si>
  <si>
    <t xml:space="preserve"> Inf. fsz. 9.</t>
  </si>
  <si>
    <t xml:space="preserve">konzultáció Dudás L.               </t>
  </si>
  <si>
    <t>Inf. fsz. 13.</t>
  </si>
  <si>
    <t xml:space="preserve">konzultáció Dudás L.     Inf. fsz. 13.               </t>
  </si>
  <si>
    <t xml:space="preserve">konzultáció  Hornyák O.               </t>
  </si>
  <si>
    <t>Inf. fsz. 10.</t>
  </si>
  <si>
    <t xml:space="preserve">konzultáció  Kulcsár Gy.               </t>
  </si>
  <si>
    <t>Inf. fsz. 9.</t>
  </si>
  <si>
    <t xml:space="preserve">konzultáció Nehéz K.               </t>
  </si>
  <si>
    <t>konzultáció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</si>
</sst>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Futura Md BT"/>
      <family val="2"/>
    </font>
    <font>
      <sz val="10"/>
      <name val="Arial Unicode MS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 Unicode MS"/>
      <family val="2"/>
      <charset val="238"/>
    </font>
    <font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7DEE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11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3" borderId="0" xfId="0" applyFont="1" applyFill="1"/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7" fillId="6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/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7" borderId="6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7" fillId="4" borderId="1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2" fillId="0" borderId="0" xfId="0" applyFont="1" applyBorder="1" applyAlignment="1">
      <alignment horizontal="center"/>
    </xf>
    <xf numFmtId="0" fontId="8" fillId="8" borderId="22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7" fillId="4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5" fillId="0" borderId="0" xfId="0" applyFont="1" applyAlignment="1">
      <alignment vertical="center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" fillId="0" borderId="29" xfId="0" applyFont="1" applyBorder="1"/>
    <xf numFmtId="0" fontId="11" fillId="0" borderId="29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7" xfId="0" applyFont="1" applyBorder="1"/>
    <xf numFmtId="0" fontId="1" fillId="0" borderId="1" xfId="0" applyFont="1" applyFill="1" applyBorder="1"/>
    <xf numFmtId="0" fontId="1" fillId="0" borderId="30" xfId="0" applyFont="1" applyFill="1" applyBorder="1"/>
    <xf numFmtId="0" fontId="11" fillId="5" borderId="2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4" borderId="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7" fillId="7" borderId="32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2" fillId="0" borderId="38" xfId="0" applyFont="1" applyBorder="1"/>
    <xf numFmtId="0" fontId="13" fillId="11" borderId="39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3" fillId="11" borderId="40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0" borderId="9" xfId="0" applyFont="1" applyFill="1" applyBorder="1"/>
    <xf numFmtId="0" fontId="2" fillId="0" borderId="32" xfId="0" applyFont="1" applyFill="1" applyBorder="1"/>
    <xf numFmtId="0" fontId="7" fillId="7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38" xfId="0" applyFont="1" applyBorder="1"/>
    <xf numFmtId="0" fontId="1" fillId="0" borderId="32" xfId="0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37" xfId="0" applyFont="1" applyFill="1" applyBorder="1"/>
    <xf numFmtId="0" fontId="1" fillId="0" borderId="7" xfId="0" applyFont="1" applyFill="1" applyBorder="1"/>
    <xf numFmtId="0" fontId="2" fillId="0" borderId="1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9" xfId="0" applyFont="1" applyBorder="1" applyAlignment="1"/>
    <xf numFmtId="0" fontId="1" fillId="0" borderId="1" xfId="0" applyFont="1" applyBorder="1" applyAlignment="1"/>
    <xf numFmtId="0" fontId="1" fillId="0" borderId="6" xfId="0" applyFont="1" applyFill="1" applyBorder="1" applyAlignment="1"/>
    <xf numFmtId="0" fontId="1" fillId="0" borderId="6" xfId="0" applyFont="1" applyBorder="1" applyAlignment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7" xfId="0" applyFont="1" applyFill="1" applyBorder="1" applyAlignment="1"/>
    <xf numFmtId="0" fontId="1" fillId="0" borderId="7" xfId="0" applyFont="1" applyBorder="1" applyAlignment="1"/>
    <xf numFmtId="0" fontId="1" fillId="0" borderId="0" xfId="0" applyFont="1" applyAlignment="1"/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0" fillId="0" borderId="17" xfId="0" applyBorder="1" applyAlignment="1"/>
    <xf numFmtId="0" fontId="1" fillId="0" borderId="17" xfId="0" applyFont="1" applyFill="1" applyBorder="1" applyAlignment="1"/>
    <xf numFmtId="0" fontId="0" fillId="0" borderId="18" xfId="0" applyBorder="1" applyAlignment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/>
    <xf numFmtId="0" fontId="15" fillId="0" borderId="9" xfId="0" applyFont="1" applyBorder="1" applyAlignment="1">
      <alignment horizontal="left"/>
    </xf>
    <xf numFmtId="0" fontId="1" fillId="0" borderId="4" xfId="0" applyFont="1" applyBorder="1" applyAlignment="1"/>
    <xf numFmtId="0" fontId="1" fillId="0" borderId="0" xfId="0" applyFont="1" applyBorder="1" applyAlignment="1">
      <alignment horizontal="left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7DEE8"/>
      <color rgb="FFC0C0C0"/>
      <color rgb="FF92D050"/>
      <color rgb="FFFF9900"/>
      <color rgb="FFC4C4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603250</xdr:colOff>
      <xdr:row>1</xdr:row>
      <xdr:rowOff>0</xdr:rowOff>
    </xdr:to>
    <xdr:pic>
      <xdr:nvPicPr>
        <xdr:cNvPr id="2" name="Picture 18" descr="a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1835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796875" defaultRowHeight="12.5"/>
  <cols>
    <col min="1" max="1" width="6.453125" style="3" customWidth="1"/>
    <col min="2" max="3" width="9.54296875" style="3" customWidth="1"/>
    <col min="4" max="4" width="9.54296875" style="14" customWidth="1"/>
    <col min="5" max="7" width="9.54296875" style="9" customWidth="1"/>
    <col min="8" max="10" width="9.54296875" style="14" customWidth="1"/>
    <col min="11" max="11" width="9.54296875" style="9" customWidth="1"/>
    <col min="12" max="13" width="9.54296875" style="3" customWidth="1"/>
    <col min="14" max="14" width="9.54296875" style="15" customWidth="1"/>
    <col min="15" max="15" width="9.54296875" style="3" customWidth="1"/>
    <col min="16" max="16" width="9.54296875" style="15" customWidth="1"/>
    <col min="17" max="17" width="9.54296875" style="3" customWidth="1"/>
    <col min="18" max="18" width="9.54296875" style="15" customWidth="1"/>
    <col min="19" max="19" width="9.54296875" style="3" customWidth="1"/>
    <col min="20" max="23" width="9.54296875" style="15" customWidth="1"/>
    <col min="24" max="16384" width="9.1796875" style="3"/>
  </cols>
  <sheetData>
    <row r="1" spans="1:31" ht="45.75" customHeight="1" thickBot="1">
      <c r="A1" s="8"/>
      <c r="B1" s="9"/>
      <c r="C1" s="9"/>
      <c r="L1" s="9"/>
      <c r="M1" s="15"/>
      <c r="N1" s="92" t="s">
        <v>121</v>
      </c>
      <c r="O1" s="41"/>
      <c r="P1" s="23"/>
      <c r="Q1" s="23"/>
      <c r="U1" s="41"/>
      <c r="V1"/>
      <c r="W1" s="47"/>
      <c r="X1" s="10"/>
      <c r="Y1" s="9"/>
      <c r="Z1" s="9"/>
      <c r="AA1" s="9"/>
      <c r="AB1" s="9"/>
      <c r="AC1" s="9"/>
      <c r="AD1" s="9"/>
    </row>
    <row r="2" spans="1:31" s="34" customFormat="1" ht="25" customHeight="1" thickTop="1" thickBot="1">
      <c r="A2" s="31"/>
      <c r="B2" s="172" t="s">
        <v>38</v>
      </c>
      <c r="C2" s="173"/>
      <c r="D2" s="173"/>
      <c r="E2" s="174"/>
      <c r="F2" s="175"/>
      <c r="G2" s="153" t="s">
        <v>39</v>
      </c>
      <c r="H2" s="154"/>
      <c r="I2" s="156"/>
      <c r="J2" s="156"/>
      <c r="K2" s="176"/>
      <c r="L2" s="153" t="s">
        <v>40</v>
      </c>
      <c r="M2" s="156"/>
      <c r="N2" s="157"/>
      <c r="O2" s="153" t="s">
        <v>41</v>
      </c>
      <c r="P2" s="156"/>
      <c r="Q2" s="156"/>
      <c r="R2" s="157"/>
      <c r="S2" s="153" t="s">
        <v>42</v>
      </c>
      <c r="T2" s="154"/>
      <c r="U2" s="155"/>
      <c r="V2" s="153" t="s">
        <v>79</v>
      </c>
      <c r="W2" s="156"/>
      <c r="X2" s="156"/>
      <c r="Y2" s="157"/>
      <c r="Z2" s="32"/>
      <c r="AA2" s="32"/>
      <c r="AB2" s="32"/>
      <c r="AC2" s="33"/>
      <c r="AD2" s="33"/>
    </row>
    <row r="3" spans="1:31" ht="42" customHeight="1" thickTop="1" thickBot="1">
      <c r="A3" s="187" t="s">
        <v>43</v>
      </c>
      <c r="B3" s="131"/>
      <c r="C3" s="96" t="s">
        <v>86</v>
      </c>
      <c r="D3" s="132"/>
      <c r="E3" s="132"/>
      <c r="F3" s="133"/>
      <c r="G3" s="134" t="s">
        <v>64</v>
      </c>
      <c r="H3" s="52" t="s">
        <v>113</v>
      </c>
      <c r="I3" s="135" t="s">
        <v>60</v>
      </c>
      <c r="J3" s="136"/>
      <c r="K3" s="133"/>
      <c r="L3" s="137" t="s">
        <v>63</v>
      </c>
      <c r="M3" s="52" t="s">
        <v>51</v>
      </c>
      <c r="N3" s="138"/>
      <c r="O3" s="139"/>
      <c r="P3" s="139"/>
      <c r="Q3" s="139"/>
      <c r="R3" s="132"/>
      <c r="S3" s="140"/>
      <c r="T3" s="132"/>
      <c r="U3" s="141"/>
      <c r="V3" s="142"/>
      <c r="W3" s="143"/>
      <c r="X3" s="144"/>
      <c r="Y3" s="74"/>
    </row>
    <row r="4" spans="1:31" ht="42" customHeight="1" thickTop="1" thickBot="1">
      <c r="A4" s="188" t="s">
        <v>47</v>
      </c>
      <c r="C4" s="97" t="s">
        <v>90</v>
      </c>
      <c r="D4" s="26"/>
      <c r="E4" s="99" t="s">
        <v>129</v>
      </c>
      <c r="F4" s="11"/>
      <c r="G4" s="35" t="s">
        <v>88</v>
      </c>
      <c r="H4" s="53" t="s">
        <v>114</v>
      </c>
      <c r="I4" s="24" t="s">
        <v>91</v>
      </c>
      <c r="J4" s="93"/>
      <c r="K4" s="11"/>
      <c r="L4" s="51" t="s">
        <v>92</v>
      </c>
      <c r="M4" s="53" t="s">
        <v>100</v>
      </c>
      <c r="N4" s="55"/>
      <c r="O4" s="37"/>
      <c r="P4" s="37"/>
      <c r="R4" s="26"/>
      <c r="S4" s="62"/>
      <c r="T4" s="26"/>
      <c r="U4" s="40"/>
      <c r="V4" s="59" t="s">
        <v>137</v>
      </c>
      <c r="W4" s="68" t="s">
        <v>183</v>
      </c>
      <c r="X4" s="27"/>
      <c r="Y4" s="75"/>
    </row>
    <row r="5" spans="1:31" ht="42" customHeight="1" thickTop="1" thickBot="1">
      <c r="A5" s="151" t="s">
        <v>48</v>
      </c>
      <c r="B5" s="54" t="s">
        <v>109</v>
      </c>
      <c r="C5" s="96" t="s">
        <v>211</v>
      </c>
      <c r="D5" s="42" t="s">
        <v>117</v>
      </c>
      <c r="E5" s="115" t="s">
        <v>135</v>
      </c>
      <c r="F5" s="116"/>
      <c r="G5" s="14"/>
      <c r="I5" s="106" t="s">
        <v>56</v>
      </c>
      <c r="J5" s="94" t="s">
        <v>115</v>
      </c>
      <c r="K5" s="116"/>
      <c r="L5" s="127"/>
      <c r="M5" s="128" t="s">
        <v>208</v>
      </c>
      <c r="N5" s="126"/>
      <c r="O5" s="118" t="s">
        <v>44</v>
      </c>
      <c r="P5" s="89"/>
      <c r="Q5" s="106" t="s">
        <v>118</v>
      </c>
      <c r="R5" s="119"/>
      <c r="S5" s="59" t="s">
        <v>137</v>
      </c>
      <c r="T5" s="85"/>
      <c r="U5" s="124"/>
      <c r="V5" s="60" t="s">
        <v>138</v>
      </c>
      <c r="W5" s="70" t="s">
        <v>185</v>
      </c>
      <c r="X5" s="105"/>
      <c r="Y5" s="75"/>
      <c r="Z5" s="27"/>
    </row>
    <row r="6" spans="1:31" ht="42" customHeight="1" thickTop="1" thickBot="1">
      <c r="A6" s="151" t="s">
        <v>50</v>
      </c>
      <c r="B6" s="45" t="s">
        <v>110</v>
      </c>
      <c r="C6" s="97" t="s">
        <v>212</v>
      </c>
      <c r="D6" s="43" t="s">
        <v>131</v>
      </c>
      <c r="E6" s="94" t="s">
        <v>45</v>
      </c>
      <c r="F6" s="116"/>
      <c r="G6" s="14"/>
      <c r="I6" s="36" t="s">
        <v>134</v>
      </c>
      <c r="J6" s="102" t="s">
        <v>124</v>
      </c>
      <c r="K6" s="117" t="s">
        <v>215</v>
      </c>
      <c r="L6" s="129"/>
      <c r="M6" s="130" t="s">
        <v>209</v>
      </c>
      <c r="N6" s="126"/>
      <c r="O6" s="125" t="s">
        <v>107</v>
      </c>
      <c r="P6" s="90" t="s">
        <v>203</v>
      </c>
      <c r="Q6" s="36" t="s">
        <v>133</v>
      </c>
      <c r="R6" s="89"/>
      <c r="S6" s="60" t="s">
        <v>142</v>
      </c>
      <c r="T6" s="85"/>
      <c r="U6" s="81"/>
      <c r="V6" s="61" t="s">
        <v>140</v>
      </c>
      <c r="W6" s="72" t="s">
        <v>184</v>
      </c>
      <c r="X6" s="27"/>
      <c r="Y6" s="147"/>
      <c r="Z6" s="27"/>
    </row>
    <row r="7" spans="1:31" ht="42" customHeight="1" thickTop="1" thickBot="1">
      <c r="A7" s="151" t="s">
        <v>52</v>
      </c>
      <c r="B7" s="54" t="s">
        <v>109</v>
      </c>
      <c r="D7" s="42" t="s">
        <v>116</v>
      </c>
      <c r="E7" s="101" t="s">
        <v>0</v>
      </c>
      <c r="F7" s="11"/>
      <c r="G7" s="109" t="s">
        <v>164</v>
      </c>
      <c r="H7" s="107" t="s">
        <v>164</v>
      </c>
      <c r="I7" s="106" t="s">
        <v>49</v>
      </c>
      <c r="J7" s="94" t="s">
        <v>53</v>
      </c>
      <c r="K7" s="95" t="s">
        <v>212</v>
      </c>
      <c r="L7" s="118" t="s">
        <v>201</v>
      </c>
      <c r="M7" s="37"/>
      <c r="N7" s="40"/>
      <c r="O7" s="38" t="s">
        <v>44</v>
      </c>
      <c r="P7" s="44" t="s">
        <v>44</v>
      </c>
      <c r="Q7" s="106" t="s">
        <v>213</v>
      </c>
      <c r="S7" s="61" t="s">
        <v>144</v>
      </c>
      <c r="T7" s="85"/>
      <c r="U7" s="81"/>
      <c r="V7" s="59" t="s">
        <v>137</v>
      </c>
      <c r="W7" s="8"/>
      <c r="X7" s="27"/>
      <c r="Y7" s="150"/>
      <c r="Z7" s="25"/>
      <c r="AA7" s="12"/>
    </row>
    <row r="8" spans="1:31" ht="42" customHeight="1" thickTop="1" thickBot="1">
      <c r="A8" s="151" t="s">
        <v>54</v>
      </c>
      <c r="B8" s="45" t="s">
        <v>111</v>
      </c>
      <c r="D8" s="43" t="s">
        <v>132</v>
      </c>
      <c r="E8" s="102" t="s">
        <v>136</v>
      </c>
      <c r="F8" s="11"/>
      <c r="G8" s="110" t="s">
        <v>97</v>
      </c>
      <c r="H8" s="108" t="s">
        <v>165</v>
      </c>
      <c r="I8" s="36" t="s">
        <v>120</v>
      </c>
      <c r="J8" s="102" t="s">
        <v>125</v>
      </c>
      <c r="K8" s="11"/>
      <c r="L8" s="39" t="s">
        <v>202</v>
      </c>
      <c r="M8" s="37"/>
      <c r="N8" s="40"/>
      <c r="O8" s="39" t="s">
        <v>105</v>
      </c>
      <c r="P8" s="45" t="s">
        <v>106</v>
      </c>
      <c r="Q8" s="36" t="s">
        <v>214</v>
      </c>
      <c r="R8" s="120" t="s">
        <v>127</v>
      </c>
      <c r="S8" s="59" t="s">
        <v>137</v>
      </c>
      <c r="T8" s="78" t="s">
        <v>189</v>
      </c>
      <c r="U8" s="86" t="s">
        <v>177</v>
      </c>
      <c r="V8" s="60" t="s">
        <v>139</v>
      </c>
      <c r="W8" s="67" t="s">
        <v>177</v>
      </c>
      <c r="X8" s="68" t="s">
        <v>183</v>
      </c>
      <c r="Y8" s="78" t="s">
        <v>189</v>
      </c>
      <c r="Z8" s="28"/>
      <c r="AA8" s="15"/>
      <c r="AB8" s="12"/>
      <c r="AC8" s="12"/>
      <c r="AD8" s="12"/>
      <c r="AE8" s="12"/>
    </row>
    <row r="9" spans="1:31" ht="42" customHeight="1" thickTop="1" thickBot="1">
      <c r="A9" s="151" t="s">
        <v>55</v>
      </c>
      <c r="B9" s="54" t="s">
        <v>44</v>
      </c>
      <c r="C9" s="54" t="s">
        <v>44</v>
      </c>
      <c r="D9" s="98" t="s">
        <v>128</v>
      </c>
      <c r="E9" s="99" t="s">
        <v>204</v>
      </c>
      <c r="F9" s="103" t="s">
        <v>46</v>
      </c>
      <c r="G9" s="111" t="s">
        <v>85</v>
      </c>
      <c r="H9" s="27"/>
      <c r="I9" s="26"/>
      <c r="J9" s="26"/>
      <c r="K9" s="40"/>
      <c r="L9" s="49" t="s">
        <v>44</v>
      </c>
      <c r="M9" s="54" t="s">
        <v>44</v>
      </c>
      <c r="N9" s="64" t="s">
        <v>210</v>
      </c>
      <c r="O9" s="38" t="s">
        <v>44</v>
      </c>
      <c r="P9" s="122" t="s">
        <v>163</v>
      </c>
      <c r="R9" s="121" t="s">
        <v>130</v>
      </c>
      <c r="S9" s="60" t="s">
        <v>143</v>
      </c>
      <c r="T9" s="79" t="s">
        <v>192</v>
      </c>
      <c r="U9" s="87" t="s">
        <v>180</v>
      </c>
      <c r="V9" s="61" t="s">
        <v>141</v>
      </c>
      <c r="W9" s="69" t="s">
        <v>179</v>
      </c>
      <c r="X9" s="70" t="s">
        <v>186</v>
      </c>
      <c r="Y9" s="79" t="s">
        <v>195</v>
      </c>
      <c r="Z9" s="25"/>
      <c r="AA9" s="25"/>
    </row>
    <row r="10" spans="1:31" ht="42" customHeight="1" thickTop="1" thickBot="1">
      <c r="A10" s="151" t="s">
        <v>57</v>
      </c>
      <c r="B10" s="45" t="s">
        <v>94</v>
      </c>
      <c r="C10" s="45" t="s">
        <v>93</v>
      </c>
      <c r="D10" s="91" t="s">
        <v>126</v>
      </c>
      <c r="E10" s="100" t="s">
        <v>205</v>
      </c>
      <c r="F10" s="104" t="s">
        <v>119</v>
      </c>
      <c r="G10" s="112" t="s">
        <v>89</v>
      </c>
      <c r="H10" s="27"/>
      <c r="I10" s="26"/>
      <c r="J10" s="26"/>
      <c r="K10" s="40"/>
      <c r="L10" s="50" t="s">
        <v>101</v>
      </c>
      <c r="M10" s="45" t="s">
        <v>103</v>
      </c>
      <c r="N10" s="65" t="s">
        <v>173</v>
      </c>
      <c r="O10" s="39" t="s">
        <v>97</v>
      </c>
      <c r="P10" s="123" t="s">
        <v>162</v>
      </c>
      <c r="Q10" s="37"/>
      <c r="R10" s="26"/>
      <c r="S10" s="61" t="s">
        <v>145</v>
      </c>
      <c r="T10" s="80" t="s">
        <v>193</v>
      </c>
      <c r="U10" s="88" t="s">
        <v>181</v>
      </c>
      <c r="V10" s="63"/>
      <c r="W10" s="71" t="s">
        <v>178</v>
      </c>
      <c r="X10" s="72" t="s">
        <v>184</v>
      </c>
      <c r="Y10" s="80" t="s">
        <v>194</v>
      </c>
      <c r="Z10" s="25"/>
      <c r="AA10" s="25"/>
    </row>
    <row r="11" spans="1:31" ht="42" customHeight="1" thickTop="1" thickBot="1">
      <c r="A11" s="151" t="s">
        <v>58</v>
      </c>
      <c r="B11" s="54" t="s">
        <v>44</v>
      </c>
      <c r="C11" s="54" t="s">
        <v>44</v>
      </c>
      <c r="D11" s="42" t="s">
        <v>170</v>
      </c>
      <c r="E11" s="42" t="s">
        <v>206</v>
      </c>
      <c r="F11" s="11"/>
      <c r="G11" s="113" t="s">
        <v>87</v>
      </c>
      <c r="H11" s="107" t="s">
        <v>164</v>
      </c>
      <c r="K11" s="40"/>
      <c r="L11" s="49" t="s">
        <v>44</v>
      </c>
      <c r="M11" s="54" t="s">
        <v>44</v>
      </c>
      <c r="N11" s="66" t="s">
        <v>174</v>
      </c>
      <c r="O11" s="38" t="s">
        <v>44</v>
      </c>
      <c r="Q11" s="37"/>
      <c r="R11" s="26"/>
      <c r="S11" s="82" t="s">
        <v>177</v>
      </c>
      <c r="T11" s="78" t="s">
        <v>189</v>
      </c>
      <c r="U11" s="8"/>
      <c r="V11" s="73"/>
      <c r="W11" s="26"/>
      <c r="X11" s="8"/>
      <c r="Y11" s="147"/>
      <c r="Z11" s="25"/>
      <c r="AA11" s="25"/>
    </row>
    <row r="12" spans="1:31" ht="42" customHeight="1" thickTop="1" thickBot="1">
      <c r="A12" s="151" t="s">
        <v>59</v>
      </c>
      <c r="B12" s="45" t="s">
        <v>95</v>
      </c>
      <c r="C12" s="45" t="s">
        <v>96</v>
      </c>
      <c r="D12" s="43" t="s">
        <v>169</v>
      </c>
      <c r="E12" s="43" t="s">
        <v>207</v>
      </c>
      <c r="F12" s="11"/>
      <c r="G12" s="114" t="s">
        <v>99</v>
      </c>
      <c r="H12" s="108" t="s">
        <v>98</v>
      </c>
      <c r="K12" s="40"/>
      <c r="L12" s="50" t="s">
        <v>102</v>
      </c>
      <c r="M12" s="45" t="s">
        <v>104</v>
      </c>
      <c r="N12" s="56"/>
      <c r="O12" s="39" t="s">
        <v>108</v>
      </c>
      <c r="Q12" s="37"/>
      <c r="R12" s="26"/>
      <c r="S12" s="83" t="s">
        <v>182</v>
      </c>
      <c r="T12" s="79" t="s">
        <v>190</v>
      </c>
      <c r="U12" s="8"/>
      <c r="V12" s="73"/>
      <c r="W12" s="26"/>
      <c r="X12" s="8"/>
      <c r="Y12" s="147"/>
      <c r="Z12" s="25"/>
      <c r="AA12" s="25"/>
    </row>
    <row r="13" spans="1:31" s="12" customFormat="1" ht="42.75" customHeight="1" thickTop="1" thickBot="1">
      <c r="A13" s="151" t="s">
        <v>61</v>
      </c>
      <c r="B13" s="90" t="s">
        <v>203</v>
      </c>
      <c r="C13" s="26"/>
      <c r="D13" s="26"/>
      <c r="E13" s="8"/>
      <c r="F13" s="40"/>
      <c r="G13" s="109" t="s">
        <v>166</v>
      </c>
      <c r="H13" s="27"/>
      <c r="I13" s="26"/>
      <c r="J13" s="26"/>
      <c r="K13" s="40"/>
      <c r="L13" s="26"/>
      <c r="M13" s="26"/>
      <c r="N13" s="40"/>
      <c r="O13" s="38" t="s">
        <v>44</v>
      </c>
      <c r="P13" s="26"/>
      <c r="Q13" s="26"/>
      <c r="R13" s="26"/>
      <c r="S13" s="84" t="s">
        <v>178</v>
      </c>
      <c r="T13" s="80" t="s">
        <v>191</v>
      </c>
      <c r="U13" s="116"/>
      <c r="V13" s="73"/>
      <c r="W13" s="26"/>
      <c r="X13" s="8"/>
      <c r="Y13" s="147"/>
      <c r="Z13" s="30"/>
      <c r="AA13" s="30"/>
    </row>
    <row r="14" spans="1:31" s="12" customFormat="1" ht="41.25" customHeight="1" thickTop="1" thickBot="1">
      <c r="A14" s="152" t="s">
        <v>62</v>
      </c>
      <c r="B14" s="145"/>
      <c r="C14" s="76"/>
      <c r="D14" s="76"/>
      <c r="E14" s="76"/>
      <c r="F14" s="57"/>
      <c r="G14" s="110" t="s">
        <v>112</v>
      </c>
      <c r="H14" s="93"/>
      <c r="I14" s="76"/>
      <c r="J14" s="76"/>
      <c r="K14" s="57"/>
      <c r="L14" s="77"/>
      <c r="M14" s="76"/>
      <c r="N14" s="57"/>
      <c r="O14" s="39" t="s">
        <v>161</v>
      </c>
      <c r="P14" s="76"/>
      <c r="Q14" s="76"/>
      <c r="R14" s="76"/>
      <c r="S14" s="146"/>
      <c r="T14" s="76"/>
      <c r="U14" s="57"/>
      <c r="V14" s="77"/>
      <c r="W14" s="76"/>
      <c r="X14" s="148"/>
      <c r="Y14" s="149"/>
      <c r="Z14" s="28"/>
      <c r="AA14" s="29"/>
    </row>
    <row r="15" spans="1:31" ht="13" thickTop="1">
      <c r="A15" s="8"/>
      <c r="B15" s="9"/>
      <c r="C15" s="9"/>
      <c r="L15" s="9"/>
      <c r="M15" s="9"/>
      <c r="N15" s="14"/>
      <c r="X15" s="15"/>
    </row>
    <row r="16" spans="1:31" ht="13" thickBot="1">
      <c r="K16" s="14"/>
      <c r="L16" s="15"/>
      <c r="M16" s="15"/>
      <c r="O16" s="15"/>
      <c r="Q16" s="15"/>
      <c r="S16" s="15"/>
      <c r="X16" s="15"/>
      <c r="Y16" s="15"/>
      <c r="Z16" s="15"/>
      <c r="AA16" s="15"/>
      <c r="AB16" s="15"/>
    </row>
    <row r="17" spans="1:28" s="15" customFormat="1" ht="14" thickTop="1" thickBot="1">
      <c r="C17" s="177" t="s">
        <v>71</v>
      </c>
      <c r="D17" s="178"/>
      <c r="E17" s="179"/>
      <c r="F17" s="180" t="s">
        <v>72</v>
      </c>
      <c r="G17" s="181"/>
      <c r="H17" s="46"/>
      <c r="I17" s="14"/>
      <c r="J17" s="14"/>
    </row>
    <row r="18" spans="1:28" s="15" customFormat="1" ht="14.5" thickTop="1">
      <c r="C18" s="167" t="s">
        <v>73</v>
      </c>
      <c r="D18" s="168"/>
      <c r="E18" s="169"/>
      <c r="F18" s="184" t="s">
        <v>198</v>
      </c>
      <c r="G18" s="185"/>
      <c r="H18" s="46"/>
      <c r="I18" s="14"/>
      <c r="J18" s="14"/>
    </row>
    <row r="19" spans="1:28" s="15" customFormat="1" ht="13">
      <c r="C19" s="170"/>
      <c r="D19" s="171"/>
      <c r="E19" s="163"/>
      <c r="F19" s="186" t="s">
        <v>199</v>
      </c>
      <c r="G19" s="165"/>
      <c r="H19" s="46"/>
      <c r="I19" s="14"/>
      <c r="J19" s="14"/>
    </row>
    <row r="20" spans="1:28" s="15" customFormat="1" ht="13">
      <c r="C20" s="170"/>
      <c r="D20" s="171"/>
      <c r="E20" s="163"/>
      <c r="F20" s="186" t="s">
        <v>200</v>
      </c>
      <c r="G20" s="165"/>
      <c r="H20" s="46"/>
      <c r="I20" s="14"/>
      <c r="J20" s="14"/>
    </row>
    <row r="21" spans="1:28" s="15" customFormat="1" ht="13">
      <c r="C21" s="162" t="s">
        <v>74</v>
      </c>
      <c r="D21" s="163"/>
      <c r="E21" s="163"/>
      <c r="F21" s="164" t="s">
        <v>150</v>
      </c>
      <c r="G21" s="165"/>
      <c r="H21" s="46"/>
      <c r="I21" s="14"/>
      <c r="J21" s="14"/>
    </row>
    <row r="22" spans="1:28" s="15" customFormat="1" ht="13">
      <c r="C22" s="162" t="s">
        <v>84</v>
      </c>
      <c r="D22" s="163"/>
      <c r="E22" s="163"/>
      <c r="F22" s="164" t="s">
        <v>167</v>
      </c>
      <c r="G22" s="165"/>
      <c r="H22" s="46"/>
      <c r="I22" s="14"/>
      <c r="J22" s="14"/>
    </row>
    <row r="23" spans="1:28" s="15" customFormat="1" ht="13">
      <c r="C23" s="170" t="s">
        <v>75</v>
      </c>
      <c r="D23" s="182"/>
      <c r="E23" s="182"/>
      <c r="F23" s="183" t="s">
        <v>196</v>
      </c>
      <c r="G23" s="165"/>
      <c r="H23" s="48"/>
      <c r="I23" s="14"/>
      <c r="J23" s="14"/>
    </row>
    <row r="24" spans="1:28" s="15" customFormat="1" ht="13">
      <c r="C24" s="170"/>
      <c r="D24" s="182"/>
      <c r="E24" s="182"/>
      <c r="F24" s="164" t="s">
        <v>197</v>
      </c>
      <c r="G24" s="165"/>
      <c r="H24" s="46"/>
      <c r="I24" s="14"/>
      <c r="J24" s="14"/>
    </row>
    <row r="25" spans="1:28" s="15" customFormat="1" ht="13">
      <c r="C25" s="162" t="s">
        <v>76</v>
      </c>
      <c r="D25" s="166"/>
      <c r="E25" s="166"/>
      <c r="F25" s="164" t="s">
        <v>151</v>
      </c>
      <c r="G25" s="165"/>
      <c r="H25" s="46"/>
      <c r="I25" s="14"/>
      <c r="J25" s="14"/>
    </row>
    <row r="26" spans="1:28" s="15" customFormat="1" ht="13">
      <c r="A26" s="13"/>
      <c r="B26" s="13"/>
      <c r="C26" s="162" t="s">
        <v>77</v>
      </c>
      <c r="D26" s="166"/>
      <c r="E26" s="166"/>
      <c r="F26" s="164" t="s">
        <v>149</v>
      </c>
      <c r="G26" s="165"/>
      <c r="H26" s="46"/>
      <c r="I26" s="14"/>
      <c r="J26" s="14"/>
    </row>
    <row r="27" spans="1:28" s="15" customFormat="1" ht="13.5" thickBot="1">
      <c r="A27" s="13"/>
      <c r="B27" s="13"/>
      <c r="C27" s="158" t="s">
        <v>78</v>
      </c>
      <c r="D27" s="159"/>
      <c r="E27" s="159"/>
      <c r="F27" s="160" t="s">
        <v>168</v>
      </c>
      <c r="G27" s="161"/>
      <c r="H27" s="46"/>
      <c r="I27" s="14"/>
      <c r="J27" s="14"/>
    </row>
    <row r="28" spans="1:28" ht="13" thickTop="1">
      <c r="K28" s="14"/>
      <c r="L28" s="15"/>
      <c r="M28" s="15"/>
      <c r="O28" s="15"/>
      <c r="Q28" s="15"/>
      <c r="S28" s="15"/>
      <c r="X28" s="15"/>
      <c r="Y28" s="15"/>
      <c r="Z28" s="15"/>
      <c r="AA28" s="15"/>
      <c r="AB28" s="15"/>
    </row>
    <row r="29" spans="1:28">
      <c r="K29" s="14"/>
      <c r="L29" s="15"/>
      <c r="M29" s="15"/>
      <c r="O29" s="15"/>
      <c r="Q29" s="15"/>
      <c r="S29" s="15"/>
      <c r="X29" s="15"/>
      <c r="Y29" s="15"/>
      <c r="Z29" s="15"/>
      <c r="AA29" s="15"/>
      <c r="AB29" s="15"/>
    </row>
    <row r="30" spans="1:28">
      <c r="K30" s="14"/>
      <c r="L30" s="15"/>
      <c r="M30" s="15"/>
      <c r="O30" s="15"/>
      <c r="Q30" s="15"/>
      <c r="S30" s="15"/>
      <c r="X30" s="15"/>
      <c r="Y30" s="15"/>
      <c r="Z30" s="15"/>
      <c r="AA30" s="15"/>
      <c r="AB30" s="15"/>
    </row>
    <row r="31" spans="1:28">
      <c r="K31" s="14"/>
      <c r="L31" s="15"/>
      <c r="M31" s="15"/>
      <c r="O31" s="15"/>
      <c r="Q31" s="15"/>
      <c r="S31" s="15"/>
      <c r="X31" s="15"/>
      <c r="Y31" s="15"/>
      <c r="Z31" s="15"/>
      <c r="AA31" s="15"/>
      <c r="AB31" s="15"/>
    </row>
    <row r="32" spans="1:28">
      <c r="K32" s="14"/>
      <c r="L32" s="15"/>
      <c r="M32" s="15"/>
      <c r="O32" s="15"/>
      <c r="Q32" s="15"/>
      <c r="S32" s="15"/>
      <c r="X32" s="15"/>
      <c r="Y32" s="15"/>
      <c r="Z32" s="15"/>
      <c r="AA32" s="15"/>
      <c r="AB32" s="15"/>
    </row>
    <row r="33" spans="11:28">
      <c r="K33" s="14"/>
      <c r="L33" s="15"/>
      <c r="M33" s="15"/>
      <c r="O33" s="15"/>
      <c r="Q33" s="15"/>
      <c r="S33" s="15"/>
      <c r="X33" s="15"/>
      <c r="Y33" s="15"/>
      <c r="Z33" s="15"/>
      <c r="AA33" s="15"/>
      <c r="AB33" s="15"/>
    </row>
    <row r="34" spans="11:28">
      <c r="K34" s="14"/>
      <c r="L34" s="15"/>
      <c r="M34" s="15"/>
      <c r="O34" s="15"/>
      <c r="Q34" s="15"/>
      <c r="S34" s="15"/>
      <c r="X34" s="15"/>
      <c r="Y34" s="15"/>
      <c r="Z34" s="15"/>
      <c r="AA34" s="15"/>
      <c r="AB34" s="15"/>
    </row>
    <row r="35" spans="11:28">
      <c r="K35" s="14"/>
      <c r="L35" s="15"/>
      <c r="M35" s="15"/>
      <c r="O35" s="15"/>
      <c r="Q35" s="15"/>
      <c r="S35" s="15"/>
      <c r="X35" s="15"/>
      <c r="Y35" s="15"/>
      <c r="Z35" s="15"/>
      <c r="AA35" s="15"/>
      <c r="AB35" s="15"/>
    </row>
    <row r="36" spans="11:28">
      <c r="K36" s="14"/>
      <c r="L36" s="15"/>
      <c r="M36" s="15"/>
      <c r="O36" s="15"/>
      <c r="Q36" s="15"/>
      <c r="S36" s="15"/>
      <c r="X36" s="15"/>
      <c r="Y36" s="15"/>
      <c r="Z36" s="15"/>
      <c r="AA36" s="15"/>
      <c r="AB36" s="15"/>
    </row>
    <row r="37" spans="11:28">
      <c r="K37" s="14"/>
      <c r="L37" s="15"/>
      <c r="M37" s="15"/>
      <c r="O37" s="15"/>
      <c r="Q37" s="15"/>
      <c r="S37" s="15"/>
      <c r="X37" s="15"/>
      <c r="Y37" s="15"/>
      <c r="Z37" s="15"/>
      <c r="AA37" s="15"/>
      <c r="AB37" s="15"/>
    </row>
    <row r="38" spans="11:28">
      <c r="K38" s="14"/>
      <c r="L38" s="15"/>
      <c r="M38" s="15"/>
      <c r="O38" s="15"/>
      <c r="Q38" s="15"/>
      <c r="S38" s="15"/>
      <c r="X38" s="15"/>
      <c r="Y38" s="15"/>
      <c r="Z38" s="15"/>
      <c r="AA38" s="15"/>
      <c r="AB38" s="15"/>
    </row>
    <row r="39" spans="11:28">
      <c r="K39" s="14"/>
      <c r="L39" s="15"/>
      <c r="M39" s="15"/>
      <c r="O39" s="15"/>
      <c r="Q39" s="15"/>
      <c r="S39" s="15"/>
      <c r="X39" s="15"/>
      <c r="Y39" s="15"/>
      <c r="Z39" s="15"/>
      <c r="AA39" s="15"/>
      <c r="AB39" s="15"/>
    </row>
    <row r="40" spans="11:28">
      <c r="K40" s="14"/>
      <c r="L40" s="15"/>
      <c r="M40" s="15"/>
      <c r="O40" s="15"/>
      <c r="Q40" s="15"/>
      <c r="S40" s="15"/>
      <c r="X40" s="15"/>
      <c r="Y40" s="15"/>
      <c r="Z40" s="15"/>
      <c r="AA40" s="15"/>
      <c r="AB40" s="15"/>
    </row>
    <row r="41" spans="11:28">
      <c r="K41" s="14"/>
      <c r="L41" s="15"/>
      <c r="M41" s="15"/>
      <c r="O41" s="15"/>
      <c r="Q41" s="15"/>
      <c r="S41" s="15"/>
      <c r="X41" s="15"/>
      <c r="Y41" s="15"/>
      <c r="Z41" s="15"/>
      <c r="AA41" s="15"/>
      <c r="AB41" s="15"/>
    </row>
    <row r="42" spans="11:28">
      <c r="K42" s="14"/>
      <c r="L42" s="15"/>
      <c r="M42" s="15"/>
      <c r="O42" s="15"/>
      <c r="Q42" s="15"/>
      <c r="S42" s="15"/>
      <c r="X42" s="15"/>
      <c r="Y42" s="15"/>
      <c r="Z42" s="15"/>
      <c r="AA42" s="15"/>
      <c r="AB42" s="15"/>
    </row>
  </sheetData>
  <mergeCells count="25">
    <mergeCell ref="G2:K2"/>
    <mergeCell ref="C17:E17"/>
    <mergeCell ref="F17:G17"/>
    <mergeCell ref="L2:N2"/>
    <mergeCell ref="C23:E24"/>
    <mergeCell ref="F23:G23"/>
    <mergeCell ref="F18:G18"/>
    <mergeCell ref="F19:G19"/>
    <mergeCell ref="F20:G20"/>
    <mergeCell ref="S2:U2"/>
    <mergeCell ref="V2:Y2"/>
    <mergeCell ref="C27:E27"/>
    <mergeCell ref="F27:G27"/>
    <mergeCell ref="C22:E22"/>
    <mergeCell ref="F22:G22"/>
    <mergeCell ref="F24:G24"/>
    <mergeCell ref="F25:G25"/>
    <mergeCell ref="C26:E26"/>
    <mergeCell ref="C25:E25"/>
    <mergeCell ref="C18:E20"/>
    <mergeCell ref="C21:E21"/>
    <mergeCell ref="F21:G21"/>
    <mergeCell ref="F26:G26"/>
    <mergeCell ref="O2:R2"/>
    <mergeCell ref="B2:F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F24" sqref="F24"/>
    </sheetView>
  </sheetViews>
  <sheetFormatPr defaultRowHeight="12.5"/>
  <cols>
    <col min="1" max="1" width="9.54296875" customWidth="1"/>
    <col min="2" max="2" width="11.1796875" customWidth="1"/>
    <col min="3" max="3" width="24.08984375" customWidth="1"/>
    <col min="5" max="5" width="8.6328125" customWidth="1"/>
    <col min="8" max="8" width="48.36328125" customWidth="1"/>
    <col min="9" max="9" width="14" customWidth="1"/>
  </cols>
  <sheetData>
    <row r="1" spans="1:8" s="1" customFormat="1" ht="2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2" t="s">
        <v>7</v>
      </c>
      <c r="H1" s="1" t="s">
        <v>8</v>
      </c>
    </row>
    <row r="2" spans="1:8">
      <c r="A2" s="6">
        <v>1</v>
      </c>
      <c r="B2" s="13" t="s">
        <v>22</v>
      </c>
      <c r="C2" s="13" t="s">
        <v>23</v>
      </c>
      <c r="D2">
        <v>2</v>
      </c>
      <c r="E2">
        <v>2</v>
      </c>
      <c r="F2" s="13">
        <f>D2+E2</f>
        <v>4</v>
      </c>
      <c r="H2" t="s">
        <v>152</v>
      </c>
    </row>
    <row r="3" spans="1:8">
      <c r="A3">
        <v>2</v>
      </c>
      <c r="B3" t="s">
        <v>20</v>
      </c>
      <c r="C3" s="5" t="s">
        <v>21</v>
      </c>
      <c r="D3">
        <v>2</v>
      </c>
      <c r="E3">
        <v>1</v>
      </c>
      <c r="F3">
        <f>D3+E3</f>
        <v>3</v>
      </c>
      <c r="H3" s="3"/>
    </row>
    <row r="4" spans="1:8">
      <c r="A4" s="6">
        <v>3</v>
      </c>
      <c r="B4" t="s">
        <v>24</v>
      </c>
      <c r="C4" t="s">
        <v>25</v>
      </c>
      <c r="D4">
        <v>2</v>
      </c>
      <c r="E4">
        <v>1</v>
      </c>
      <c r="F4" s="13">
        <f>D4+E4</f>
        <v>3</v>
      </c>
      <c r="H4" s="3"/>
    </row>
    <row r="5" spans="1:8">
      <c r="A5" s="6">
        <v>5</v>
      </c>
      <c r="B5" t="s">
        <v>27</v>
      </c>
      <c r="C5" t="s">
        <v>26</v>
      </c>
      <c r="D5">
        <v>2</v>
      </c>
      <c r="E5" s="3">
        <v>18</v>
      </c>
      <c r="F5">
        <f t="shared" ref="F5:F8" si="0">D5+E5</f>
        <v>20</v>
      </c>
      <c r="H5" s="3"/>
    </row>
    <row r="6" spans="1:8">
      <c r="A6" s="13">
        <v>6</v>
      </c>
      <c r="C6" s="3" t="s">
        <v>81</v>
      </c>
      <c r="F6">
        <f t="shared" si="0"/>
        <v>0</v>
      </c>
      <c r="G6">
        <v>5</v>
      </c>
      <c r="H6" t="s">
        <v>159</v>
      </c>
    </row>
    <row r="7" spans="1:8">
      <c r="A7" s="6">
        <v>7</v>
      </c>
      <c r="B7" t="s">
        <v>155</v>
      </c>
      <c r="C7" s="15" t="s">
        <v>82</v>
      </c>
      <c r="D7">
        <v>2</v>
      </c>
      <c r="E7">
        <v>6</v>
      </c>
      <c r="F7" s="13">
        <f t="shared" si="0"/>
        <v>8</v>
      </c>
    </row>
    <row r="8" spans="1:8">
      <c r="A8" s="13">
        <v>8</v>
      </c>
      <c r="B8" t="s">
        <v>154</v>
      </c>
      <c r="C8" s="3" t="s">
        <v>29</v>
      </c>
      <c r="D8">
        <v>2</v>
      </c>
      <c r="E8">
        <v>2</v>
      </c>
      <c r="F8" s="13">
        <f t="shared" si="0"/>
        <v>4</v>
      </c>
      <c r="H8" t="s">
        <v>123</v>
      </c>
    </row>
    <row r="9" spans="1:8">
      <c r="A9" s="6">
        <v>9</v>
      </c>
      <c r="B9" s="13" t="s">
        <v>156</v>
      </c>
      <c r="C9" s="15" t="s">
        <v>29</v>
      </c>
      <c r="D9" s="13">
        <v>2</v>
      </c>
      <c r="E9" s="13">
        <v>2</v>
      </c>
      <c r="F9" s="13">
        <f t="shared" ref="F9" si="1">D9+E9</f>
        <v>4</v>
      </c>
      <c r="G9" s="13"/>
      <c r="H9" s="13" t="s">
        <v>122</v>
      </c>
    </row>
    <row r="10" spans="1:8">
      <c r="A10" s="13">
        <v>10</v>
      </c>
      <c r="B10" t="s">
        <v>153</v>
      </c>
      <c r="C10" s="15" t="s">
        <v>83</v>
      </c>
      <c r="D10">
        <v>2</v>
      </c>
      <c r="E10">
        <v>2</v>
      </c>
      <c r="F10" s="13">
        <f t="shared" ref="F10:F19" si="2">D10+E10</f>
        <v>4</v>
      </c>
      <c r="H10" s="3"/>
    </row>
    <row r="11" spans="1:8">
      <c r="A11" s="6">
        <v>11</v>
      </c>
      <c r="C11" s="15" t="s">
        <v>30</v>
      </c>
      <c r="F11" s="13">
        <f t="shared" si="2"/>
        <v>0</v>
      </c>
      <c r="G11">
        <v>2</v>
      </c>
      <c r="H11" s="13" t="s">
        <v>159</v>
      </c>
    </row>
    <row r="12" spans="1:8">
      <c r="A12" s="13">
        <v>12</v>
      </c>
      <c r="B12" s="3" t="s">
        <v>32</v>
      </c>
      <c r="C12" s="3" t="s">
        <v>31</v>
      </c>
      <c r="D12" s="3">
        <v>2</v>
      </c>
      <c r="E12" s="3">
        <v>2</v>
      </c>
      <c r="F12" s="13">
        <f t="shared" si="2"/>
        <v>4</v>
      </c>
    </row>
    <row r="13" spans="1:8">
      <c r="A13" s="6">
        <v>13</v>
      </c>
      <c r="B13" s="15" t="s">
        <v>34</v>
      </c>
      <c r="C13" s="15" t="s">
        <v>33</v>
      </c>
      <c r="D13" s="15">
        <v>2</v>
      </c>
      <c r="E13" s="15">
        <v>2</v>
      </c>
      <c r="F13" s="13">
        <f t="shared" si="2"/>
        <v>4</v>
      </c>
    </row>
    <row r="14" spans="1:8">
      <c r="A14" s="13">
        <v>14</v>
      </c>
      <c r="B14" s="15" t="s">
        <v>36</v>
      </c>
      <c r="C14" s="15" t="s">
        <v>35</v>
      </c>
      <c r="F14" s="13">
        <f t="shared" si="2"/>
        <v>0</v>
      </c>
      <c r="G14">
        <v>3</v>
      </c>
      <c r="H14" s="3" t="s">
        <v>160</v>
      </c>
    </row>
    <row r="15" spans="1:8">
      <c r="A15" s="6">
        <v>15</v>
      </c>
      <c r="B15" s="15" t="s">
        <v>80</v>
      </c>
      <c r="C15" s="15" t="s">
        <v>37</v>
      </c>
      <c r="D15" s="15">
        <v>3</v>
      </c>
      <c r="E15" s="15">
        <v>2</v>
      </c>
      <c r="F15" s="13">
        <f t="shared" si="2"/>
        <v>5</v>
      </c>
      <c r="H15" s="3"/>
    </row>
    <row r="16" spans="1:8">
      <c r="A16" s="15" t="s">
        <v>146</v>
      </c>
      <c r="B16" s="15" t="s">
        <v>147</v>
      </c>
      <c r="C16" s="15" t="s">
        <v>29</v>
      </c>
      <c r="D16" s="17">
        <f>21/14</f>
        <v>1.5</v>
      </c>
      <c r="E16" s="13"/>
      <c r="F16" s="13">
        <f t="shared" si="2"/>
        <v>1.5</v>
      </c>
    </row>
    <row r="17" spans="1:8">
      <c r="A17" s="15" t="s">
        <v>146</v>
      </c>
      <c r="B17" s="15" t="s">
        <v>148</v>
      </c>
      <c r="C17" s="15" t="s">
        <v>37</v>
      </c>
      <c r="D17" s="17">
        <f>16/14</f>
        <v>1.1428571428571428</v>
      </c>
      <c r="E17" s="13"/>
      <c r="F17" s="18">
        <f t="shared" si="2"/>
        <v>1.1428571428571428</v>
      </c>
    </row>
    <row r="18" spans="1:8" ht="14">
      <c r="A18" s="15" t="s">
        <v>146</v>
      </c>
      <c r="B18" s="58" t="s">
        <v>176</v>
      </c>
      <c r="C18" s="15" t="s">
        <v>82</v>
      </c>
      <c r="D18" s="17">
        <f>12/14</f>
        <v>0.8571428571428571</v>
      </c>
      <c r="F18" s="18">
        <f t="shared" si="2"/>
        <v>0.8571428571428571</v>
      </c>
    </row>
    <row r="19" spans="1:8" s="13" customFormat="1">
      <c r="A19" s="14" t="s">
        <v>146</v>
      </c>
      <c r="B19" t="s">
        <v>188</v>
      </c>
      <c r="C19" s="15" t="s">
        <v>187</v>
      </c>
      <c r="D19" s="17">
        <f>12/14</f>
        <v>0.8571428571428571</v>
      </c>
      <c r="F19" s="18">
        <f t="shared" si="2"/>
        <v>0.8571428571428571</v>
      </c>
    </row>
    <row r="20" spans="1:8">
      <c r="A20" s="15" t="s">
        <v>171</v>
      </c>
      <c r="C20" s="15" t="s">
        <v>172</v>
      </c>
      <c r="D20">
        <v>2</v>
      </c>
      <c r="F20" s="13">
        <f>D20+E20</f>
        <v>2</v>
      </c>
    </row>
    <row r="21" spans="1:8" s="13" customFormat="1">
      <c r="A21" s="15" t="s">
        <v>171</v>
      </c>
      <c r="C21" s="15" t="s">
        <v>175</v>
      </c>
      <c r="D21" s="13">
        <v>2</v>
      </c>
      <c r="F21" s="13">
        <f t="shared" ref="F21:F23" si="3">D21+E21</f>
        <v>2</v>
      </c>
    </row>
    <row r="22" spans="1:8">
      <c r="A22" s="13" t="s">
        <v>68</v>
      </c>
      <c r="B22" s="14" t="s">
        <v>158</v>
      </c>
      <c r="C22" s="15" t="s">
        <v>157</v>
      </c>
      <c r="F22" s="13"/>
      <c r="G22" s="13"/>
      <c r="H22" t="s">
        <v>123</v>
      </c>
    </row>
    <row r="23" spans="1:8">
      <c r="C23" s="15" t="s">
        <v>216</v>
      </c>
      <c r="E23">
        <f>3+2+2+3+2+2+2</f>
        <v>16</v>
      </c>
      <c r="F23" s="13">
        <f t="shared" si="3"/>
        <v>16</v>
      </c>
    </row>
    <row r="24" spans="1:8">
      <c r="B24" s="15"/>
      <c r="C24" s="15"/>
      <c r="D24" s="17"/>
      <c r="E24" s="13"/>
      <c r="F24" s="18">
        <f>SUM(F2:F23)</f>
        <v>87.357142857142861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E11" sqref="E11"/>
    </sheetView>
  </sheetViews>
  <sheetFormatPr defaultRowHeight="12.5"/>
  <cols>
    <col min="1" max="1" width="9.54296875" customWidth="1"/>
    <col min="2" max="2" width="13.90625" customWidth="1"/>
    <col min="3" max="3" width="11.1796875" customWidth="1"/>
    <col min="4" max="4" width="22.81640625" customWidth="1"/>
    <col min="6" max="6" width="8.90625" customWidth="1"/>
    <col min="8" max="8" width="13.36328125" customWidth="1"/>
    <col min="9" max="9" width="8.1796875" customWidth="1"/>
    <col min="10" max="10" width="8.54296875" customWidth="1"/>
  </cols>
  <sheetData>
    <row r="1" spans="2:9" s="16" customFormat="1" ht="25">
      <c r="B1" s="21" t="s">
        <v>9</v>
      </c>
      <c r="C1" s="16" t="s">
        <v>4</v>
      </c>
      <c r="D1" s="16" t="s">
        <v>10</v>
      </c>
      <c r="E1" s="20" t="s">
        <v>69</v>
      </c>
      <c r="F1" s="19" t="s">
        <v>68</v>
      </c>
      <c r="G1" s="22" t="s">
        <v>28</v>
      </c>
    </row>
    <row r="2" spans="2:9">
      <c r="B2" t="s">
        <v>11</v>
      </c>
      <c r="C2" s="17">
        <f t="shared" ref="C2:C9" si="0">SUMIF(B$15:B$87,B2,E$15:E$87)</f>
        <v>0.2857142857142857</v>
      </c>
      <c r="D2" s="17">
        <f t="shared" ref="D2:D9" si="1">SUMIF(B$15:B$87,B2,F$15:F$87)</f>
        <v>21</v>
      </c>
      <c r="E2" s="18">
        <f>C2+D2</f>
        <v>21.285714285714285</v>
      </c>
      <c r="G2" s="17">
        <f t="shared" ref="G2:G8" si="2">SUMIF(B$15:B$87,B2,G$15:G$87)</f>
        <v>0</v>
      </c>
    </row>
    <row r="3" spans="2:9">
      <c r="B3" s="4" t="s">
        <v>0</v>
      </c>
      <c r="C3" s="17">
        <f t="shared" si="0"/>
        <v>6.1428571428571423</v>
      </c>
      <c r="D3" s="17">
        <f t="shared" si="1"/>
        <v>6</v>
      </c>
      <c r="E3" s="18">
        <f t="shared" ref="E3:E9" si="3">C3+D3</f>
        <v>12.142857142857142</v>
      </c>
      <c r="G3" s="17">
        <f t="shared" si="2"/>
        <v>0</v>
      </c>
    </row>
    <row r="4" spans="2:9">
      <c r="B4" t="s">
        <v>12</v>
      </c>
      <c r="C4" s="17">
        <f t="shared" si="0"/>
        <v>7.5</v>
      </c>
      <c r="D4" s="17">
        <f t="shared" si="1"/>
        <v>6</v>
      </c>
      <c r="E4" s="18">
        <f t="shared" si="3"/>
        <v>13.5</v>
      </c>
      <c r="G4" s="17">
        <f t="shared" si="2"/>
        <v>0</v>
      </c>
    </row>
    <row r="5" spans="2:9">
      <c r="B5" s="4" t="s">
        <v>13</v>
      </c>
      <c r="C5" s="17">
        <f t="shared" si="0"/>
        <v>6.5714285714285712</v>
      </c>
      <c r="D5" s="17">
        <f t="shared" si="1"/>
        <v>4</v>
      </c>
      <c r="E5" s="18">
        <f t="shared" si="3"/>
        <v>10.571428571428571</v>
      </c>
      <c r="G5" s="17">
        <f t="shared" si="2"/>
        <v>0</v>
      </c>
    </row>
    <row r="6" spans="2:9">
      <c r="B6" s="4" t="s">
        <v>14</v>
      </c>
      <c r="C6" s="17">
        <f t="shared" si="0"/>
        <v>4</v>
      </c>
      <c r="D6" s="17">
        <f t="shared" si="1"/>
        <v>4</v>
      </c>
      <c r="E6" s="18">
        <f t="shared" si="3"/>
        <v>8</v>
      </c>
      <c r="G6" s="17">
        <f t="shared" si="2"/>
        <v>0</v>
      </c>
    </row>
    <row r="7" spans="2:9">
      <c r="B7" s="4" t="s">
        <v>15</v>
      </c>
      <c r="C7" s="17">
        <f t="shared" si="0"/>
        <v>4</v>
      </c>
      <c r="D7" s="17">
        <f t="shared" si="1"/>
        <v>6</v>
      </c>
      <c r="E7" s="18">
        <f t="shared" si="3"/>
        <v>10</v>
      </c>
      <c r="G7" s="17">
        <f t="shared" si="2"/>
        <v>0</v>
      </c>
    </row>
    <row r="8" spans="2:9">
      <c r="B8" s="4" t="s">
        <v>16</v>
      </c>
      <c r="C8" s="17">
        <f t="shared" si="0"/>
        <v>2.8571428571428572</v>
      </c>
      <c r="D8" s="17">
        <f t="shared" si="1"/>
        <v>4</v>
      </c>
      <c r="E8" s="18">
        <f t="shared" si="3"/>
        <v>6.8571428571428577</v>
      </c>
      <c r="G8" s="17">
        <f t="shared" si="2"/>
        <v>0</v>
      </c>
    </row>
    <row r="9" spans="2:9">
      <c r="B9" s="4" t="s">
        <v>70</v>
      </c>
      <c r="C9" s="17">
        <f t="shared" si="0"/>
        <v>0</v>
      </c>
      <c r="D9" s="17">
        <f t="shared" si="1"/>
        <v>5</v>
      </c>
      <c r="E9" s="18">
        <f t="shared" si="3"/>
        <v>5</v>
      </c>
      <c r="G9" s="17">
        <f>SUMIF(B$15:B$87,#REF!,G$15:G$87)</f>
        <v>0</v>
      </c>
    </row>
    <row r="10" spans="2:9">
      <c r="C10" s="17"/>
      <c r="D10" s="17"/>
      <c r="E10" s="18"/>
      <c r="G10" s="17"/>
    </row>
    <row r="11" spans="2:9">
      <c r="B11" s="4" t="s">
        <v>65</v>
      </c>
      <c r="C11" s="18">
        <f>SUM(C2:C10)</f>
        <v>31.357142857142858</v>
      </c>
      <c r="D11" s="18">
        <f>SUM(D2:D10)</f>
        <v>56</v>
      </c>
      <c r="E11" s="18">
        <f>SUM(E2:E10)</f>
        <v>87.357142857142861</v>
      </c>
      <c r="G11" s="18">
        <f>SUM(G2:G10)</f>
        <v>0</v>
      </c>
      <c r="H11" s="15" t="s">
        <v>66</v>
      </c>
      <c r="I11">
        <v>7</v>
      </c>
    </row>
    <row r="12" spans="2:9">
      <c r="B12" s="4"/>
      <c r="H12" s="15" t="s">
        <v>67</v>
      </c>
      <c r="I12">
        <f>E11/I11</f>
        <v>12.479591836734695</v>
      </c>
    </row>
    <row r="13" spans="2:9">
      <c r="H13" s="4"/>
    </row>
    <row r="14" spans="2:9">
      <c r="B14" t="s">
        <v>9</v>
      </c>
      <c r="C14" t="s">
        <v>2</v>
      </c>
      <c r="D14" t="s">
        <v>3</v>
      </c>
      <c r="E14" t="s">
        <v>17</v>
      </c>
      <c r="F14" t="s">
        <v>18</v>
      </c>
      <c r="G14" s="3" t="s">
        <v>28</v>
      </c>
      <c r="I14" t="s">
        <v>19</v>
      </c>
    </row>
    <row r="15" spans="2:9">
      <c r="B15" s="4" t="s">
        <v>16</v>
      </c>
      <c r="C15" s="13" t="s">
        <v>22</v>
      </c>
      <c r="D15" s="13" t="s">
        <v>23</v>
      </c>
      <c r="E15" s="13">
        <v>2</v>
      </c>
      <c r="F15" s="13">
        <v>2</v>
      </c>
    </row>
    <row r="16" spans="2:9">
      <c r="B16" s="4" t="s">
        <v>14</v>
      </c>
      <c r="C16" s="13" t="s">
        <v>20</v>
      </c>
      <c r="D16" s="5" t="s">
        <v>21</v>
      </c>
      <c r="E16" s="13">
        <v>2</v>
      </c>
      <c r="F16" s="13">
        <v>1</v>
      </c>
      <c r="I16" s="3"/>
    </row>
    <row r="17" spans="1:9">
      <c r="B17" s="4" t="s">
        <v>14</v>
      </c>
      <c r="C17" s="13" t="s">
        <v>24</v>
      </c>
      <c r="D17" s="13" t="s">
        <v>25</v>
      </c>
      <c r="E17" s="13">
        <v>2</v>
      </c>
      <c r="F17" s="13">
        <v>1</v>
      </c>
    </row>
    <row r="18" spans="1:9">
      <c r="A18" s="7"/>
      <c r="B18" s="4" t="s">
        <v>12</v>
      </c>
      <c r="C18" s="13" t="s">
        <v>156</v>
      </c>
      <c r="D18" s="15" t="s">
        <v>29</v>
      </c>
      <c r="E18" s="13">
        <v>2</v>
      </c>
      <c r="F18" s="13">
        <v>2</v>
      </c>
    </row>
    <row r="19" spans="1:9">
      <c r="A19" s="7"/>
      <c r="B19" s="4" t="s">
        <v>13</v>
      </c>
      <c r="C19" s="13" t="s">
        <v>27</v>
      </c>
      <c r="D19" s="13" t="s">
        <v>26</v>
      </c>
      <c r="E19" s="13">
        <v>2</v>
      </c>
      <c r="F19" s="15"/>
      <c r="I19" s="3"/>
    </row>
    <row r="20" spans="1:9">
      <c r="B20" s="4" t="s">
        <v>11</v>
      </c>
      <c r="C20" s="13" t="s">
        <v>27</v>
      </c>
      <c r="D20" s="13" t="s">
        <v>26</v>
      </c>
      <c r="E20" s="13"/>
      <c r="F20" s="15">
        <v>14</v>
      </c>
    </row>
    <row r="21" spans="1:9">
      <c r="B21" s="4" t="s">
        <v>13</v>
      </c>
      <c r="C21" s="13" t="s">
        <v>155</v>
      </c>
      <c r="D21" s="15" t="s">
        <v>82</v>
      </c>
      <c r="E21" s="13">
        <v>2</v>
      </c>
      <c r="F21" s="13"/>
    </row>
    <row r="22" spans="1:9">
      <c r="B22" s="4" t="s">
        <v>11</v>
      </c>
      <c r="C22" s="13" t="s">
        <v>155</v>
      </c>
      <c r="D22" s="15" t="s">
        <v>82</v>
      </c>
      <c r="E22" s="13"/>
      <c r="F22" s="13">
        <v>4</v>
      </c>
    </row>
    <row r="23" spans="1:9">
      <c r="B23" s="4" t="s">
        <v>0</v>
      </c>
      <c r="C23" s="13" t="s">
        <v>154</v>
      </c>
      <c r="D23" s="15" t="s">
        <v>29</v>
      </c>
      <c r="E23" s="13">
        <v>2</v>
      </c>
      <c r="F23" s="13">
        <v>2</v>
      </c>
    </row>
    <row r="24" spans="1:9">
      <c r="B24" s="4" t="s">
        <v>12</v>
      </c>
      <c r="C24" s="13" t="s">
        <v>153</v>
      </c>
      <c r="D24" s="15" t="s">
        <v>83</v>
      </c>
      <c r="E24" s="13">
        <v>2</v>
      </c>
      <c r="F24" s="13">
        <v>2</v>
      </c>
    </row>
    <row r="25" spans="1:9">
      <c r="B25" s="4" t="s">
        <v>15</v>
      </c>
      <c r="C25" s="15" t="s">
        <v>32</v>
      </c>
      <c r="D25" s="15" t="s">
        <v>31</v>
      </c>
      <c r="E25" s="15">
        <v>2</v>
      </c>
      <c r="F25" s="15">
        <v>2</v>
      </c>
    </row>
    <row r="26" spans="1:9">
      <c r="B26" s="4" t="s">
        <v>15</v>
      </c>
      <c r="C26" s="15" t="s">
        <v>34</v>
      </c>
      <c r="D26" s="15" t="s">
        <v>33</v>
      </c>
      <c r="E26" s="15">
        <v>2</v>
      </c>
      <c r="F26" s="15">
        <v>2</v>
      </c>
    </row>
    <row r="27" spans="1:9">
      <c r="B27" s="4" t="s">
        <v>0</v>
      </c>
      <c r="C27" s="15" t="s">
        <v>80</v>
      </c>
      <c r="D27" s="15" t="s">
        <v>37</v>
      </c>
      <c r="E27" s="15">
        <v>3</v>
      </c>
      <c r="F27" s="15">
        <v>2</v>
      </c>
      <c r="H27" s="3"/>
    </row>
    <row r="28" spans="1:9">
      <c r="B28" s="4" t="s">
        <v>13</v>
      </c>
      <c r="C28" s="13" t="s">
        <v>27</v>
      </c>
      <c r="D28" s="13" t="s">
        <v>26</v>
      </c>
      <c r="E28" s="13"/>
      <c r="F28" s="15">
        <v>1</v>
      </c>
    </row>
    <row r="29" spans="1:9">
      <c r="A29" s="13"/>
      <c r="B29" s="4" t="s">
        <v>70</v>
      </c>
      <c r="C29" s="13" t="s">
        <v>27</v>
      </c>
      <c r="D29" s="13" t="s">
        <v>26</v>
      </c>
      <c r="E29" s="13"/>
      <c r="F29" s="15">
        <v>3</v>
      </c>
      <c r="G29" s="13"/>
    </row>
    <row r="30" spans="1:9">
      <c r="B30" s="4" t="s">
        <v>70</v>
      </c>
      <c r="C30" s="13" t="s">
        <v>155</v>
      </c>
      <c r="D30" s="15" t="s">
        <v>82</v>
      </c>
      <c r="E30" s="13"/>
      <c r="F30" s="13">
        <v>2</v>
      </c>
    </row>
    <row r="31" spans="1:9">
      <c r="A31" s="15" t="s">
        <v>146</v>
      </c>
      <c r="B31" s="4" t="s">
        <v>12</v>
      </c>
      <c r="C31" s="15" t="s">
        <v>147</v>
      </c>
      <c r="D31" s="15" t="s">
        <v>29</v>
      </c>
      <c r="E31" s="17">
        <f>21/14</f>
        <v>1.5</v>
      </c>
      <c r="F31" s="13"/>
    </row>
    <row r="32" spans="1:9">
      <c r="A32" s="15" t="s">
        <v>146</v>
      </c>
      <c r="B32" s="4" t="s">
        <v>0</v>
      </c>
      <c r="C32" s="15" t="s">
        <v>148</v>
      </c>
      <c r="D32" s="15" t="s">
        <v>37</v>
      </c>
      <c r="E32" s="17">
        <f>16/14</f>
        <v>1.1428571428571428</v>
      </c>
      <c r="F32" s="13"/>
    </row>
    <row r="33" spans="1:7" ht="14">
      <c r="A33" s="15" t="s">
        <v>146</v>
      </c>
      <c r="B33" s="4" t="s">
        <v>13</v>
      </c>
      <c r="C33" s="58" t="s">
        <v>176</v>
      </c>
      <c r="D33" s="15" t="s">
        <v>82</v>
      </c>
      <c r="E33" s="17">
        <f>8/14</f>
        <v>0.5714285714285714</v>
      </c>
    </row>
    <row r="34" spans="1:7" s="13" customFormat="1" ht="14">
      <c r="A34" s="15" t="s">
        <v>146</v>
      </c>
      <c r="B34" s="4" t="s">
        <v>11</v>
      </c>
      <c r="C34" s="58" t="s">
        <v>176</v>
      </c>
      <c r="D34" s="15" t="s">
        <v>82</v>
      </c>
      <c r="E34" s="17">
        <f>4/14</f>
        <v>0.2857142857142857</v>
      </c>
    </row>
    <row r="35" spans="1:7">
      <c r="A35" s="15" t="s">
        <v>146</v>
      </c>
      <c r="B35" s="4" t="s">
        <v>16</v>
      </c>
      <c r="C35" s="13" t="s">
        <v>188</v>
      </c>
      <c r="D35" s="15" t="s">
        <v>187</v>
      </c>
      <c r="E35" s="17">
        <f>12/14</f>
        <v>0.8571428571428571</v>
      </c>
    </row>
    <row r="36" spans="1:7">
      <c r="A36" s="15" t="s">
        <v>171</v>
      </c>
      <c r="B36" s="4" t="s">
        <v>12</v>
      </c>
      <c r="D36" s="14" t="s">
        <v>172</v>
      </c>
      <c r="E36">
        <v>2</v>
      </c>
    </row>
    <row r="37" spans="1:7" s="13" customFormat="1">
      <c r="A37" s="15" t="s">
        <v>171</v>
      </c>
      <c r="B37" s="4" t="s">
        <v>13</v>
      </c>
      <c r="D37" s="14" t="s">
        <v>175</v>
      </c>
      <c r="E37" s="13">
        <v>2</v>
      </c>
    </row>
    <row r="38" spans="1:7">
      <c r="B38" s="4" t="s">
        <v>11</v>
      </c>
      <c r="D38" s="14" t="s">
        <v>216</v>
      </c>
      <c r="F38">
        <v>3</v>
      </c>
    </row>
    <row r="39" spans="1:7">
      <c r="B39" s="4" t="s">
        <v>0</v>
      </c>
      <c r="D39" s="14" t="s">
        <v>216</v>
      </c>
      <c r="E39" s="13"/>
      <c r="F39" s="13">
        <v>2</v>
      </c>
    </row>
    <row r="40" spans="1:7">
      <c r="A40" s="13"/>
      <c r="B40" s="4" t="s">
        <v>12</v>
      </c>
      <c r="C40" s="15"/>
      <c r="D40" s="14" t="s">
        <v>216</v>
      </c>
      <c r="E40" s="13"/>
      <c r="F40" s="13">
        <v>2</v>
      </c>
      <c r="G40" s="13"/>
    </row>
    <row r="41" spans="1:7">
      <c r="B41" s="4" t="s">
        <v>13</v>
      </c>
      <c r="D41" s="14" t="s">
        <v>216</v>
      </c>
      <c r="E41" s="13"/>
      <c r="F41" s="13">
        <v>3</v>
      </c>
    </row>
    <row r="42" spans="1:7">
      <c r="B42" s="4" t="s">
        <v>14</v>
      </c>
      <c r="C42" s="14"/>
      <c r="D42" s="14" t="s">
        <v>216</v>
      </c>
      <c r="E42" s="13"/>
      <c r="F42" s="13">
        <v>2</v>
      </c>
    </row>
    <row r="43" spans="1:7">
      <c r="B43" s="4" t="s">
        <v>15</v>
      </c>
      <c r="D43" s="14" t="s">
        <v>216</v>
      </c>
      <c r="E43" s="13"/>
      <c r="F43" s="13">
        <v>2</v>
      </c>
    </row>
    <row r="44" spans="1:7">
      <c r="B44" s="4" t="s">
        <v>16</v>
      </c>
      <c r="D44" s="14" t="s">
        <v>216</v>
      </c>
      <c r="E44" s="13"/>
      <c r="F44" s="13">
        <v>2</v>
      </c>
    </row>
  </sheetData>
  <autoFilter ref="B14:G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Haloterv</vt:lpstr>
      <vt:lpstr>Tantargyak</vt:lpstr>
      <vt:lpstr>Oktatok</vt:lpstr>
      <vt:lpstr>Haloterv!Nyomtatási_terület</vt:lpstr>
    </vt:vector>
  </TitlesOfParts>
  <Company>Miskolci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huszak</dc:creator>
  <cp:lastModifiedBy>Dr. Kulcsár Gyula</cp:lastModifiedBy>
  <cp:lastPrinted>2013-03-13T12:59:16Z</cp:lastPrinted>
  <dcterms:created xsi:type="dcterms:W3CDTF">2004-02-11T16:39:20Z</dcterms:created>
  <dcterms:modified xsi:type="dcterms:W3CDTF">2013-03-13T14:07:10Z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-350571960</vt:i4>
  </property>
  <property fmtid="{D5CDD505-2E9C-101B-9397-08002B2CF9AE}" pid="3" name="_EmailSubject">
    <vt:lpwstr>Órerend_v5</vt:lpwstr>
  </property>
  <property fmtid="{D5CDD505-2E9C-101B-9397-08002B2CF9AE}" pid="4" name="_AuthorEmail">
    <vt:lpwstr>iitdl@uni-miskolc.hu</vt:lpwstr>
  </property>
  <property fmtid="{D5CDD505-2E9C-101B-9397-08002B2CF9AE}" pid="5" name="_AuthorEmailDisplayName">
    <vt:lpwstr>Dudás László</vt:lpwstr>
  </property>
  <property fmtid="{D5CDD505-2E9C-101B-9397-08002B2CF9AE}" pid="6" name="_ReviewingToolsShownOnce">
    <vt:lpwstr/>
  </property>
</Properties>
</file>