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19300" windowHeight="10030"/>
  </bookViews>
  <sheets>
    <sheet name="IAK_orarend_2013-14_II_felev" sheetId="1" r:id="rId1"/>
    <sheet name="Tantargyak" sheetId="2" r:id="rId2"/>
    <sheet name="Oktatok" sheetId="3" r:id="rId3"/>
  </sheets>
  <definedNames>
    <definedName name="_xlnm._FilterDatabase" localSheetId="2" hidden="1">Oktatok!$A$14:$I$47</definedName>
  </definedNames>
  <calcPr calcId="145621"/>
</workbook>
</file>

<file path=xl/calcChain.xml><?xml version="1.0" encoding="utf-8"?>
<calcChain xmlns="http://schemas.openxmlformats.org/spreadsheetml/2006/main">
  <c r="F3" i="2" l="1"/>
  <c r="D14" i="2"/>
  <c r="E34" i="3"/>
  <c r="F10" i="2"/>
  <c r="F17" i="2" l="1"/>
  <c r="F16" i="2" l="1"/>
  <c r="E21" i="2" l="1"/>
  <c r="F21" i="2" s="1"/>
  <c r="D7" i="3"/>
  <c r="F14" i="2"/>
  <c r="D12" i="2"/>
  <c r="F12" i="2" s="1"/>
  <c r="D13" i="2"/>
  <c r="F13" i="2" s="1"/>
  <c r="E36" i="3"/>
  <c r="C5" i="3" s="1"/>
  <c r="E35" i="3"/>
  <c r="D8" i="3"/>
  <c r="D2" i="3"/>
  <c r="G8" i="3"/>
  <c r="C8" i="3"/>
  <c r="C9" i="3"/>
  <c r="C4" i="3"/>
  <c r="G9" i="3"/>
  <c r="D9" i="3"/>
  <c r="G7" i="3"/>
  <c r="C7" i="3"/>
  <c r="G6" i="3"/>
  <c r="D6" i="3"/>
  <c r="C6" i="3"/>
  <c r="G5" i="3"/>
  <c r="D5" i="3"/>
  <c r="G4" i="3"/>
  <c r="D4" i="3"/>
  <c r="G3" i="3"/>
  <c r="D3" i="3"/>
  <c r="C3" i="3"/>
  <c r="G2" i="3"/>
  <c r="C2" i="3"/>
  <c r="F15" i="2"/>
  <c r="F11" i="2"/>
  <c r="F9" i="2"/>
  <c r="F8" i="2"/>
  <c r="F7" i="2"/>
  <c r="F6" i="2"/>
  <c r="F5" i="2"/>
  <c r="F4" i="2"/>
  <c r="F2" i="2"/>
  <c r="E8" i="3" l="1"/>
  <c r="E4" i="3"/>
  <c r="E5" i="3"/>
  <c r="E9" i="3"/>
  <c r="G11" i="3"/>
  <c r="F22" i="2"/>
  <c r="E6" i="3"/>
  <c r="C11" i="3"/>
  <c r="D11" i="3"/>
  <c r="E3" i="3"/>
  <c r="E7" i="3"/>
  <c r="E2" i="3"/>
  <c r="E11" i="3" l="1"/>
  <c r="I12" i="3" s="1"/>
</calcChain>
</file>

<file path=xl/sharedStrings.xml><?xml version="1.0" encoding="utf-8"?>
<sst xmlns="http://schemas.openxmlformats.org/spreadsheetml/2006/main" count="372" uniqueCount="223">
  <si>
    <t>Hétfő</t>
  </si>
  <si>
    <t>Kedd</t>
  </si>
  <si>
    <t>Szerda</t>
  </si>
  <si>
    <t>Csütörtök</t>
  </si>
  <si>
    <t>Péntek</t>
  </si>
  <si>
    <t>08-09</t>
  </si>
  <si>
    <t>számgép. progr . Bálint G.</t>
  </si>
  <si>
    <t xml:space="preserve">MŰSZ. INF.   Dudás L. G1BVx, G1BMx   </t>
  </si>
  <si>
    <t xml:space="preserve">INF.     RENDSZ. INTEGR.            Nehéz K.     </t>
  </si>
  <si>
    <t>műsz. inf. Bálint G.</t>
  </si>
  <si>
    <t xml:space="preserve">inf.rendsz. integr.            Nehéz K.     </t>
  </si>
  <si>
    <t>09-10</t>
  </si>
  <si>
    <t xml:space="preserve"> G1BV2 (30)         A1/201 </t>
  </si>
  <si>
    <t xml:space="preserve"> Gx1MMI (9) G1MI (16)   In/15</t>
  </si>
  <si>
    <t xml:space="preserve"> G1BV1 (30)         A1/201 </t>
  </si>
  <si>
    <t>10-11</t>
  </si>
  <si>
    <t xml:space="preserve">MEST. INT. ALAP.      Dudás L.      </t>
  </si>
  <si>
    <t>TERM.INF. ALAPJAI                    Kulcsár Gy.</t>
  </si>
  <si>
    <t>DI.TERM.FO.SZG.TER.IR.                   Kulcsár Gy.</t>
  </si>
  <si>
    <t xml:space="preserve">SZG.TERM. TERV. ÉS IR.         </t>
  </si>
  <si>
    <t>11-12</t>
  </si>
  <si>
    <t xml:space="preserve">MIN.BIZT. INF.       </t>
  </si>
  <si>
    <t xml:space="preserve">G2BIT (30), G2BGI (35)             A1/13 </t>
  </si>
  <si>
    <t xml:space="preserve">G3BIT (30), G3BGI (20)             In/15 </t>
  </si>
  <si>
    <t xml:space="preserve">Bikfalvi P. </t>
  </si>
  <si>
    <t>GT2xML(5),              GT2ML(14), In/15</t>
  </si>
  <si>
    <t>12-13</t>
  </si>
  <si>
    <t xml:space="preserve"> XII. ea.</t>
  </si>
  <si>
    <t xml:space="preserve">SZÁMGÉP. PROGR.   Dudás L. </t>
  </si>
  <si>
    <t>di.term.fo. szg.ter.ir.                  K. Forrai M.</t>
  </si>
  <si>
    <t xml:space="preserve">G3BGL (22)  In/15                </t>
  </si>
  <si>
    <t>13-14</t>
  </si>
  <si>
    <t xml:space="preserve">G1MI (16)       </t>
  </si>
  <si>
    <t xml:space="preserve">G1BV1-2 (60)        XXXVII. ea    </t>
  </si>
  <si>
    <t xml:space="preserve">szg.term. terv.és ir         </t>
  </si>
  <si>
    <t>14-15</t>
  </si>
  <si>
    <t xml:space="preserve">Bikfalvi P. G3BGL (22)  In/15                </t>
  </si>
  <si>
    <t>15-16</t>
  </si>
  <si>
    <t xml:space="preserve">I+K TECH. Hornyák O.       </t>
  </si>
  <si>
    <t>16-17</t>
  </si>
  <si>
    <r>
      <rPr>
        <b/>
        <sz val="8"/>
        <rFont val="Arial"/>
        <family val="2"/>
        <charset val="238"/>
      </rPr>
      <t xml:space="preserve">mes. int. a.            Dadv. S.            G2BV2 (30)         In/15 </t>
    </r>
    <r>
      <rPr>
        <b/>
        <sz val="8"/>
        <color indexed="9"/>
        <rFont val="Arial"/>
        <family val="2"/>
        <charset val="238"/>
      </rPr>
      <t xml:space="preserve">      </t>
    </r>
  </si>
  <si>
    <t>term.inf. alapjai                   K. Forrai M.</t>
  </si>
  <si>
    <t>17-18</t>
  </si>
  <si>
    <t xml:space="preserve">G2BGI (35)              In/15 </t>
  </si>
  <si>
    <t>18-19</t>
  </si>
  <si>
    <t>term.inf. alapjai                    K. Forrai M.</t>
  </si>
  <si>
    <t>19-20</t>
  </si>
  <si>
    <t xml:space="preserve">G2BIT (30)               In/15 </t>
  </si>
  <si>
    <t>Oktató:</t>
  </si>
  <si>
    <t>Konzultációs időpont:</t>
  </si>
  <si>
    <t>Bálint Gusztáv</t>
  </si>
  <si>
    <t>Dr. Bikfalvi Péter</t>
  </si>
  <si>
    <t>Dr. Dadvandipour Samad</t>
  </si>
  <si>
    <t>Dr. Dudás László</t>
  </si>
  <si>
    <t>Dr. Hornyák Olivér</t>
  </si>
  <si>
    <t>Dr. Kulcsár Gyula</t>
  </si>
  <si>
    <t>Dr. Kulcsárné Forrai Mónika</t>
  </si>
  <si>
    <t>Dr. Nehéz Károly</t>
  </si>
  <si>
    <t>Csütörtök: 12-14</t>
  </si>
  <si>
    <t xml:space="preserve"> Konzultáció</t>
  </si>
  <si>
    <t>Dadv. S.           In/9</t>
  </si>
  <si>
    <t xml:space="preserve">Konzultáció       </t>
  </si>
  <si>
    <t xml:space="preserve">Konzultáció                    </t>
  </si>
  <si>
    <t xml:space="preserve">K. Forrai M.             In/9 </t>
  </si>
  <si>
    <t xml:space="preserve">Konzultáció      </t>
  </si>
  <si>
    <t xml:space="preserve">Bikfalvi P.   In/14               </t>
  </si>
  <si>
    <t>Péntek: 8-10</t>
  </si>
  <si>
    <t xml:space="preserve">Konzultáció                   </t>
  </si>
  <si>
    <t xml:space="preserve">Kulcsár Gy.            In/9 </t>
  </si>
  <si>
    <t xml:space="preserve">Dudás L.         </t>
  </si>
  <si>
    <t xml:space="preserve"> In/13</t>
  </si>
  <si>
    <t xml:space="preserve">Hornyák O. In/10    </t>
  </si>
  <si>
    <t xml:space="preserve">Hornyák O. In/15    </t>
  </si>
  <si>
    <t xml:space="preserve">Konzultáció              </t>
  </si>
  <si>
    <t xml:space="preserve"> Nehéz K.   In/10</t>
  </si>
  <si>
    <t>Hétfő: 10-12</t>
  </si>
  <si>
    <t>Konzultáció</t>
  </si>
  <si>
    <t xml:space="preserve">Bálint G.       In/8b </t>
  </si>
  <si>
    <t xml:space="preserve">Konzultáció Kulcsár Gy.            In/9 </t>
  </si>
  <si>
    <t>Sorszám</t>
  </si>
  <si>
    <t>Tantárgykód</t>
  </si>
  <si>
    <t>Tantárgy</t>
  </si>
  <si>
    <t>Előadás</t>
  </si>
  <si>
    <t>gyakorlat</t>
  </si>
  <si>
    <t>Valós terhelés</t>
  </si>
  <si>
    <t>Formális terhelés</t>
  </si>
  <si>
    <t>Megjegyzés</t>
  </si>
  <si>
    <t>GEIAK682M</t>
  </si>
  <si>
    <t>Inform. rendsz. integr.</t>
  </si>
  <si>
    <t>Információs rendszerek integrálása (ZV1)</t>
  </si>
  <si>
    <t>GEIAK700M</t>
  </si>
  <si>
    <t>I+K technológiák</t>
  </si>
  <si>
    <t>GEIAK652M</t>
  </si>
  <si>
    <t>A minőségbizt. informatikaja</t>
  </si>
  <si>
    <t>GEIAK210B</t>
  </si>
  <si>
    <t>Műszaki informatika</t>
  </si>
  <si>
    <t>GEIAK211B</t>
  </si>
  <si>
    <t>Számítógép programozás</t>
  </si>
  <si>
    <t>Term. foly. modellezése</t>
  </si>
  <si>
    <t>GEIAK611M</t>
  </si>
  <si>
    <t>GT2xML GT2ML</t>
  </si>
  <si>
    <t>GEIAK150B</t>
  </si>
  <si>
    <t>A temelésInformatika alapjai</t>
  </si>
  <si>
    <t>GEIAK170B</t>
  </si>
  <si>
    <t>Di. term. foly. szg. terv. és ir.</t>
  </si>
  <si>
    <t>GEIAK900B</t>
  </si>
  <si>
    <t>Projektfeladat</t>
  </si>
  <si>
    <t>GEIAK220B</t>
  </si>
  <si>
    <t>Szg. term. terv. és irányítás</t>
  </si>
  <si>
    <t>Levelezős</t>
  </si>
  <si>
    <t>GEIAK611ML</t>
  </si>
  <si>
    <t>GEIAK230BL</t>
  </si>
  <si>
    <t>GEIAK211BL</t>
  </si>
  <si>
    <t>ERASMUS</t>
  </si>
  <si>
    <t>+</t>
  </si>
  <si>
    <t>GEIAK694M</t>
  </si>
  <si>
    <t>Diplomatervezés II.</t>
  </si>
  <si>
    <t>konzultáció</t>
  </si>
  <si>
    <t>Oktató</t>
  </si>
  <si>
    <t>Gyakorlat</t>
  </si>
  <si>
    <t>Összes valós</t>
  </si>
  <si>
    <t>Formális</t>
  </si>
  <si>
    <t>Bálint G.</t>
  </si>
  <si>
    <t>Bikfalvi P.</t>
  </si>
  <si>
    <t>Dadvandipour S.</t>
  </si>
  <si>
    <t>Dudás L.</t>
  </si>
  <si>
    <t>Hornyák O.</t>
  </si>
  <si>
    <t>Kulcsár Gy.</t>
  </si>
  <si>
    <t>Nehéz K.</t>
  </si>
  <si>
    <t>Tanszéki összes</t>
  </si>
  <si>
    <t>Oktatók száma</t>
  </si>
  <si>
    <t>Terhelés/oktató</t>
  </si>
  <si>
    <t>EA</t>
  </si>
  <si>
    <t>gy</t>
  </si>
  <si>
    <t xml:space="preserve"> </t>
  </si>
  <si>
    <t>Kulcsárné F. Mónika</t>
  </si>
  <si>
    <t>2014.02.21. 2014.03.07.  2014.03.21.  2014.04.04.</t>
  </si>
  <si>
    <t xml:space="preserve">2014.02.21. 2014.03.07.  2014.03.21.  </t>
  </si>
  <si>
    <t>Szombat</t>
  </si>
  <si>
    <t xml:space="preserve">SZG.TERM. TERV. ÉS IR. Bikfalvi P.        </t>
  </si>
  <si>
    <t xml:space="preserve">SZÁM. GÉP. PROGRAM.       Dudás L.       </t>
  </si>
  <si>
    <t xml:space="preserve">SZÁM. GÉP. PROGRAM. Dudás L.            </t>
  </si>
  <si>
    <t xml:space="preserve">     BV1-3  (90)          </t>
  </si>
  <si>
    <r>
      <rPr>
        <b/>
        <sz val="8"/>
        <rFont val="Arial"/>
        <family val="2"/>
        <charset val="238"/>
      </rPr>
      <t xml:space="preserve">mes. int. a.            Dadv. S.            G2BV1-3 (30)        In/15 </t>
    </r>
    <r>
      <rPr>
        <b/>
        <sz val="8"/>
        <color indexed="9"/>
        <rFont val="Arial"/>
        <family val="2"/>
        <charset val="238"/>
      </rPr>
      <t xml:space="preserve">      </t>
    </r>
  </si>
  <si>
    <t xml:space="preserve">    </t>
  </si>
  <si>
    <t>GEIAK130B</t>
  </si>
  <si>
    <t>Mesterséges Intelligencia alapjai</t>
  </si>
  <si>
    <t>INTRO.to NEURAL NETWORKS</t>
  </si>
  <si>
    <t xml:space="preserve"> INTRO.to TECHNICAL ENGLISH</t>
  </si>
  <si>
    <t>GEIAK132B</t>
  </si>
  <si>
    <t>Introduction to Technical English</t>
  </si>
  <si>
    <t>Introduction to Neural Networks</t>
  </si>
  <si>
    <t>GEIAK200</t>
  </si>
  <si>
    <t>Information Technology</t>
  </si>
  <si>
    <t>GEIAK628M</t>
  </si>
  <si>
    <t xml:space="preserve">Diplomatervezés </t>
  </si>
  <si>
    <t>(nem regisztráltak rá)</t>
  </si>
  <si>
    <t>GEIAK693M</t>
  </si>
  <si>
    <t>Diplomatervezés I.</t>
  </si>
  <si>
    <t xml:space="preserve">Diplomatervezés II. </t>
  </si>
  <si>
    <t>(1 fő regisztrált)</t>
  </si>
  <si>
    <t xml:space="preserve"> Projektfeladat (Komplex tervezés)</t>
  </si>
  <si>
    <t>(6 fő regisztrált rá)</t>
  </si>
  <si>
    <t>GEIAK910B</t>
  </si>
  <si>
    <t>Szakdolgozat készítés</t>
  </si>
  <si>
    <t>GEIAKDTM</t>
  </si>
  <si>
    <t>(ez a kurzus olyanoknak van, akiknek a diplomamunka témát másik tanszék írta ki, de a mi tanszékünkön oktató munkatárs konzultálja)</t>
  </si>
  <si>
    <t>2</t>
  </si>
  <si>
    <t>4</t>
  </si>
  <si>
    <t>5</t>
  </si>
  <si>
    <t>6</t>
  </si>
  <si>
    <t>7</t>
  </si>
  <si>
    <t>8</t>
  </si>
  <si>
    <t>9</t>
  </si>
  <si>
    <t>G3BIT     (6 fő regisztrált rá)</t>
  </si>
  <si>
    <t>DL küldte</t>
  </si>
  <si>
    <t>G2MIT     (1 fő regisztrált rá)</t>
  </si>
  <si>
    <t xml:space="preserve">              (6 fő regisztrált rá)</t>
  </si>
  <si>
    <t>Projektfeladat (Komplex tervezés)</t>
  </si>
  <si>
    <t>ERASMUS Dadv. S.           In/9</t>
  </si>
  <si>
    <t xml:space="preserve">Konzultció Bálint G.          !2  In/8b </t>
  </si>
  <si>
    <t xml:space="preserve">!2 Hétfő: 12-13 !1Szerda: 10-11        Csütörtök: 10-12     </t>
  </si>
  <si>
    <t xml:space="preserve">Kedd: 9-10             Kedd: 12-14      </t>
  </si>
  <si>
    <t>Kedd: 9-10             Kedd: 12-14</t>
  </si>
  <si>
    <t xml:space="preserve">   </t>
  </si>
  <si>
    <t>term.foly. mod.                  K. Forrai M.</t>
  </si>
  <si>
    <t>TERM.FOLY. MOD.                   Kulcsár Gy.</t>
  </si>
  <si>
    <t xml:space="preserve"> !2                 G1BG6 (30)        A1/201 </t>
  </si>
  <si>
    <t xml:space="preserve">!1                  G1BE1 (11)         A1/202 </t>
  </si>
  <si>
    <t xml:space="preserve">!2               G1BM1 (31)         A1/202 </t>
  </si>
  <si>
    <t xml:space="preserve">!1            G1BMT (40)         A1/201 </t>
  </si>
  <si>
    <t xml:space="preserve">!2             G1BMT (40)         A1/201 </t>
  </si>
  <si>
    <t xml:space="preserve">!1                   G1BG3 (30)         A1/204 </t>
  </si>
  <si>
    <t xml:space="preserve">!2                    G1BG2 (30)         A1/201 </t>
  </si>
  <si>
    <t xml:space="preserve">!2                  G1BM2 (32)         A1/201 </t>
  </si>
  <si>
    <t xml:space="preserve">!1                 G1BG5 (30)         A1/201 </t>
  </si>
  <si>
    <t xml:space="preserve">!2                   G1BG1 (30)         A1/201 </t>
  </si>
  <si>
    <t xml:space="preserve">!2                  G1BG4 (30)         A1/201 </t>
  </si>
  <si>
    <t xml:space="preserve">Foglalt       Bikfalvi P.        </t>
  </si>
  <si>
    <t xml:space="preserve">Konzultáció    K. Forrai M.             In/9                     </t>
  </si>
  <si>
    <t xml:space="preserve">Konzultáció Bálint G.         !1  In/8b </t>
  </si>
  <si>
    <t>számgép. progr .     Bálint G.</t>
  </si>
  <si>
    <t xml:space="preserve">G1BGx, G1BE1, G1BMT,            III. ea   (294) </t>
  </si>
  <si>
    <t>G1BVL      XXVI.            12:40-16:00</t>
  </si>
  <si>
    <t xml:space="preserve">G3BGL           In/15             12:40-16:00    </t>
  </si>
  <si>
    <t xml:space="preserve">G3BGL          In/15              8:30-11:50    </t>
  </si>
  <si>
    <t xml:space="preserve">G3BGL          In/15           12:40-16:00    </t>
  </si>
  <si>
    <t xml:space="preserve">G3BGL            In/15              16:10-19:30      </t>
  </si>
  <si>
    <t>GTMAL         In/4               13.20-15.50</t>
  </si>
  <si>
    <t>GTMAL         In/4               16.00-18.30</t>
  </si>
  <si>
    <t>ERASMUS Dudás L.         In/13</t>
  </si>
  <si>
    <t xml:space="preserve">INFORMATION TECHNOLOGY      </t>
  </si>
  <si>
    <t>Szerda: 14-17</t>
  </si>
  <si>
    <t>10</t>
  </si>
  <si>
    <t xml:space="preserve">!1             G1BG0 (30)         A1/201 </t>
  </si>
  <si>
    <t xml:space="preserve">!1           G1BGA (30)         A1/202 </t>
  </si>
  <si>
    <t xml:space="preserve">!1                 G1BG9 (30)         A1/201 </t>
  </si>
  <si>
    <t xml:space="preserve">GX1ML (6) G2MCC (9) In/15    </t>
  </si>
  <si>
    <t>Szerda: 10-12</t>
  </si>
  <si>
    <t xml:space="preserve">!1            GX1ML (6) G2MCC (9)       </t>
  </si>
  <si>
    <t>TERM.FOLY. MOD.          Dadv. S.</t>
  </si>
  <si>
    <t xml:space="preserve"> TERM.FOLY. MOD.          Dadv. S.</t>
  </si>
  <si>
    <t>2013/2014. II.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</si>
</sst>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38"/>
      <scheme val="minor"/>
    </font>
    <font>
      <b/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9"/>
      <name val="Arial"/>
      <charset val="238"/>
    </font>
    <font>
      <b/>
      <sz val="12"/>
      <color indexed="9"/>
      <name val="Arial"/>
      <charset val="238"/>
    </font>
    <font>
      <b/>
      <sz val="12"/>
      <color indexed="9"/>
      <name val="Arial"/>
      <family val="2"/>
      <charset val="238"/>
    </font>
    <font>
      <b/>
      <sz val="8"/>
      <name val="Futura Md BT"/>
      <family val="2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9"/>
      <name val="Arial"/>
      <charset val="238"/>
    </font>
    <font>
      <b/>
      <sz val="8"/>
      <color theme="0"/>
      <name val="Arial"/>
      <family val="2"/>
      <charset val="238"/>
    </font>
    <font>
      <b/>
      <sz val="8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name val="Arial Unicode MS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7"/>
      <color rgb="FF000000"/>
      <name val="Lucida Console"/>
      <family val="3"/>
      <charset val="238"/>
    </font>
    <font>
      <sz val="10"/>
      <color theme="1"/>
      <name val="Arial"/>
      <family val="2"/>
      <charset val="238"/>
    </font>
    <font>
      <b/>
      <sz val="12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20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 applyAlignme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49" fontId="6" fillId="3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1" fillId="6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6" fillId="3" borderId="3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2" fillId="0" borderId="31" xfId="0" applyFont="1" applyFill="1" applyBorder="1"/>
    <xf numFmtId="0" fontId="2" fillId="0" borderId="25" xfId="0" applyFont="1" applyFill="1" applyBorder="1"/>
    <xf numFmtId="0" fontId="1" fillId="0" borderId="31" xfId="0" applyFont="1" applyFill="1" applyBorder="1"/>
    <xf numFmtId="0" fontId="2" fillId="0" borderId="0" xfId="0" applyFont="1"/>
    <xf numFmtId="0" fontId="0" fillId="0" borderId="0" xfId="0" applyBorder="1" applyAlignment="1"/>
    <xf numFmtId="0" fontId="7" fillId="0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3" borderId="25" xfId="0" applyFont="1" applyFill="1" applyBorder="1"/>
    <xf numFmtId="0" fontId="7" fillId="7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1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/>
    </xf>
    <xf numFmtId="49" fontId="13" fillId="0" borderId="0" xfId="0" applyNumberFormat="1" applyFont="1"/>
    <xf numFmtId="0" fontId="13" fillId="0" borderId="0" xfId="0" applyFont="1"/>
    <xf numFmtId="2" fontId="13" fillId="0" borderId="0" xfId="0" applyNumberFormat="1" applyFont="1"/>
    <xf numFmtId="2" fontId="0" fillId="0" borderId="0" xfId="0" applyNumberFormat="1"/>
    <xf numFmtId="0" fontId="15" fillId="0" borderId="0" xfId="0" applyFont="1" applyAlignment="1">
      <alignment vertical="center"/>
    </xf>
    <xf numFmtId="0" fontId="13" fillId="0" borderId="0" xfId="0" applyFont="1" applyFill="1" applyBorder="1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1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13" fillId="0" borderId="32" xfId="0" applyFont="1" applyFill="1" applyBorder="1"/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/>
    <xf numFmtId="0" fontId="2" fillId="0" borderId="9" xfId="0" applyFont="1" applyFill="1" applyBorder="1"/>
    <xf numFmtId="0" fontId="2" fillId="0" borderId="15" xfId="0" applyFont="1" applyFill="1" applyBorder="1"/>
    <xf numFmtId="0" fontId="16" fillId="10" borderId="1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16" fontId="16" fillId="10" borderId="20" xfId="0" applyNumberFormat="1" applyFont="1" applyFill="1" applyBorder="1" applyAlignment="1">
      <alignment horizontal="center" vertical="center" wrapText="1"/>
    </xf>
    <xf numFmtId="14" fontId="16" fillId="7" borderId="20" xfId="0" applyNumberFormat="1" applyFont="1" applyFill="1" applyBorder="1" applyAlignment="1">
      <alignment horizontal="center" vertical="center" wrapText="1"/>
    </xf>
    <xf numFmtId="14" fontId="16" fillId="7" borderId="1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/>
    <xf numFmtId="0" fontId="16" fillId="7" borderId="2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14" fontId="17" fillId="2" borderId="22" xfId="0" applyNumberFormat="1" applyFont="1" applyFill="1" applyBorder="1" applyAlignment="1">
      <alignment horizontal="center" vertical="center" wrapText="1"/>
    </xf>
    <xf numFmtId="0" fontId="13" fillId="0" borderId="36" xfId="0" applyFont="1" applyBorder="1"/>
    <xf numFmtId="0" fontId="8" fillId="5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" fillId="0" borderId="0" xfId="1" applyFont="1" applyFill="1" applyBorder="1" applyAlignment="1">
      <alignment vertical="center" wrapText="1"/>
    </xf>
    <xf numFmtId="0" fontId="13" fillId="0" borderId="0" xfId="1" applyBorder="1" applyAlignment="1">
      <alignment vertical="center" wrapText="1"/>
    </xf>
    <xf numFmtId="0" fontId="0" fillId="0" borderId="0" xfId="0" applyBorder="1" applyAlignment="1"/>
    <xf numFmtId="0" fontId="13" fillId="0" borderId="0" xfId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3" fillId="0" borderId="0" xfId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16" fillId="0" borderId="19" xfId="0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14" fontId="16" fillId="7" borderId="24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" fillId="0" borderId="42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42" xfId="0" applyFont="1" applyFill="1" applyBorder="1"/>
    <xf numFmtId="0" fontId="1" fillId="0" borderId="16" xfId="0" applyFont="1" applyFill="1" applyBorder="1"/>
    <xf numFmtId="0" fontId="1" fillId="0" borderId="7" xfId="0" applyFont="1" applyBorder="1"/>
    <xf numFmtId="0" fontId="1" fillId="0" borderId="10" xfId="0" applyFont="1" applyBorder="1"/>
    <xf numFmtId="0" fontId="11" fillId="6" borderId="6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0" fillId="0" borderId="44" xfId="0" applyBorder="1" applyAlignment="1"/>
    <xf numFmtId="0" fontId="1" fillId="0" borderId="45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7" fillId="9" borderId="6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/>
    <xf numFmtId="0" fontId="1" fillId="0" borderId="7" xfId="0" applyFont="1" applyFill="1" applyBorder="1"/>
    <xf numFmtId="0" fontId="1" fillId="0" borderId="46" xfId="0" applyFont="1" applyBorder="1"/>
    <xf numFmtId="0" fontId="1" fillId="0" borderId="19" xfId="0" applyFont="1" applyBorder="1"/>
    <xf numFmtId="0" fontId="8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" fillId="0" borderId="0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vertical="center" wrapText="1"/>
    </xf>
    <xf numFmtId="0" fontId="2" fillId="0" borderId="14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6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/>
    </xf>
    <xf numFmtId="0" fontId="13" fillId="0" borderId="0" xfId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13" fillId="0" borderId="4" xfId="1" applyBorder="1" applyAlignment="1">
      <alignment horizontal="left"/>
    </xf>
    <xf numFmtId="0" fontId="2" fillId="0" borderId="4" xfId="1" applyFont="1" applyFill="1" applyBorder="1" applyAlignment="1">
      <alignment wrapText="1"/>
    </xf>
    <xf numFmtId="0" fontId="13" fillId="0" borderId="26" xfId="1" applyBorder="1" applyAlignment="1">
      <alignment wrapText="1"/>
    </xf>
    <xf numFmtId="0" fontId="2" fillId="0" borderId="12" xfId="1" applyFont="1" applyFill="1" applyBorder="1" applyAlignment="1">
      <alignment horizontal="left" vertical="center" wrapText="1"/>
    </xf>
    <xf numFmtId="0" fontId="13" fillId="0" borderId="0" xfId="1" applyBorder="1" applyAlignment="1">
      <alignment horizontal="left" vertical="center" wrapText="1"/>
    </xf>
    <xf numFmtId="0" fontId="13" fillId="0" borderId="17" xfId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Border="1" applyAlignment="1"/>
    <xf numFmtId="0" fontId="4" fillId="2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22412</xdr:colOff>
      <xdr:row>0</xdr:row>
      <xdr:rowOff>0</xdr:rowOff>
    </xdr:from>
    <xdr:ext cx="7245350" cy="526676"/>
    <xdr:pic>
      <xdr:nvPicPr>
        <xdr:cNvPr id="2" name="Picture 18" descr="a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0"/>
          <a:ext cx="7245350" cy="526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zoomScale="45" zoomScaleNormal="4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36328125" defaultRowHeight="13"/>
  <cols>
    <col min="1" max="1" width="6.36328125" style="7" customWidth="1"/>
    <col min="2" max="5" width="10.6328125" style="7" customWidth="1"/>
    <col min="6" max="10" width="10.6328125" style="2" customWidth="1"/>
    <col min="11" max="22" width="10.6328125" style="7" customWidth="1"/>
    <col min="23" max="24" width="10.6328125" style="6" customWidth="1"/>
    <col min="25" max="27" width="9.36328125" style="6"/>
    <col min="28" max="16384" width="9.36328125" style="7"/>
  </cols>
  <sheetData>
    <row r="1" spans="1:27" ht="45" customHeight="1" thickBot="1">
      <c r="A1" s="1"/>
      <c r="B1" s="2"/>
      <c r="C1" s="2"/>
      <c r="D1" s="2"/>
      <c r="E1" s="2"/>
      <c r="F1" s="5" t="s">
        <v>184</v>
      </c>
      <c r="K1" s="2"/>
      <c r="L1" s="146"/>
      <c r="M1" s="2"/>
      <c r="N1" s="2"/>
      <c r="O1" s="3"/>
      <c r="P1" s="3"/>
      <c r="Q1" s="3"/>
      <c r="R1" s="153"/>
      <c r="S1" s="67"/>
      <c r="T1" s="4"/>
      <c r="U1" s="125"/>
      <c r="V1" s="3"/>
      <c r="W1" s="5"/>
      <c r="X1" s="175" t="s">
        <v>222</v>
      </c>
      <c r="Y1" s="5"/>
      <c r="Z1" s="5"/>
    </row>
    <row r="2" spans="1:27" s="11" customFormat="1" ht="16" thickBot="1">
      <c r="A2" s="8"/>
      <c r="B2" s="197" t="s">
        <v>0</v>
      </c>
      <c r="C2" s="198"/>
      <c r="D2" s="198"/>
      <c r="E2" s="199"/>
      <c r="F2" s="200" t="s">
        <v>1</v>
      </c>
      <c r="G2" s="200"/>
      <c r="H2" s="200"/>
      <c r="I2" s="201"/>
      <c r="J2" s="201"/>
      <c r="K2" s="200" t="s">
        <v>2</v>
      </c>
      <c r="L2" s="201"/>
      <c r="M2" s="201"/>
      <c r="N2" s="201"/>
      <c r="O2" s="202" t="s">
        <v>3</v>
      </c>
      <c r="P2" s="203"/>
      <c r="Q2" s="204"/>
      <c r="R2" s="205" t="s">
        <v>4</v>
      </c>
      <c r="S2" s="205"/>
      <c r="T2" s="206"/>
      <c r="U2" s="206"/>
      <c r="V2" s="201"/>
      <c r="W2" s="193" t="s">
        <v>138</v>
      </c>
      <c r="X2" s="194"/>
      <c r="Y2" s="9"/>
      <c r="Z2" s="10"/>
      <c r="AA2" s="10"/>
    </row>
    <row r="3" spans="1:27" ht="45.9" customHeight="1" thickTop="1" thickBot="1">
      <c r="A3" s="12" t="s">
        <v>5</v>
      </c>
      <c r="B3" s="165" t="s">
        <v>38</v>
      </c>
      <c r="C3" s="13" t="s">
        <v>201</v>
      </c>
      <c r="D3" s="169"/>
      <c r="E3" s="50"/>
      <c r="F3" s="154"/>
      <c r="G3" s="14"/>
      <c r="H3" s="174" t="s">
        <v>198</v>
      </c>
      <c r="I3" s="129" t="s">
        <v>7</v>
      </c>
      <c r="J3" s="145"/>
      <c r="K3" s="114" t="s">
        <v>8</v>
      </c>
      <c r="L3" s="13" t="s">
        <v>9</v>
      </c>
      <c r="M3" s="116" t="s">
        <v>9</v>
      </c>
      <c r="N3" s="163" t="s">
        <v>38</v>
      </c>
      <c r="O3" s="37" t="s">
        <v>6</v>
      </c>
      <c r="P3" s="18"/>
      <c r="Q3" s="117"/>
      <c r="R3" s="114" t="s">
        <v>10</v>
      </c>
      <c r="S3" s="93" t="s">
        <v>64</v>
      </c>
      <c r="T3" s="115" t="s">
        <v>9</v>
      </c>
      <c r="U3" s="116" t="s">
        <v>9</v>
      </c>
      <c r="V3" s="142"/>
      <c r="W3" s="113"/>
      <c r="X3" s="95"/>
    </row>
    <row r="4" spans="1:27" ht="45.9" customHeight="1" thickBot="1">
      <c r="A4" s="17" t="s">
        <v>11</v>
      </c>
      <c r="B4" s="43" t="s">
        <v>217</v>
      </c>
      <c r="C4" s="13" t="s">
        <v>12</v>
      </c>
      <c r="D4" s="156"/>
      <c r="E4" s="14"/>
      <c r="F4" s="42" t="s">
        <v>199</v>
      </c>
      <c r="G4" s="14"/>
      <c r="H4" s="173"/>
      <c r="I4" s="47" t="s">
        <v>202</v>
      </c>
      <c r="J4" s="152" t="s">
        <v>78</v>
      </c>
      <c r="K4" s="19" t="s">
        <v>13</v>
      </c>
      <c r="L4" s="20" t="s">
        <v>190</v>
      </c>
      <c r="M4" s="20" t="s">
        <v>191</v>
      </c>
      <c r="N4" s="164" t="s">
        <v>219</v>
      </c>
      <c r="O4" s="21" t="s">
        <v>14</v>
      </c>
      <c r="P4" s="156"/>
      <c r="Q4" s="22"/>
      <c r="R4" s="19" t="s">
        <v>13</v>
      </c>
      <c r="S4" s="53" t="s">
        <v>65</v>
      </c>
      <c r="T4" s="20" t="s">
        <v>195</v>
      </c>
      <c r="U4" s="20" t="s">
        <v>196</v>
      </c>
      <c r="V4" s="143"/>
      <c r="W4" s="138" t="s">
        <v>139</v>
      </c>
      <c r="X4" s="96"/>
    </row>
    <row r="5" spans="1:27" ht="45.9" customHeight="1" thickBot="1">
      <c r="A5" s="17" t="s">
        <v>15</v>
      </c>
      <c r="B5" s="23"/>
      <c r="C5" s="73" t="s">
        <v>73</v>
      </c>
      <c r="D5" s="25"/>
      <c r="E5" s="2"/>
      <c r="F5" s="26" t="s">
        <v>9</v>
      </c>
      <c r="G5" s="31" t="s">
        <v>9</v>
      </c>
      <c r="H5" s="107"/>
      <c r="I5" s="27" t="s">
        <v>16</v>
      </c>
      <c r="J5" s="28" t="s">
        <v>17</v>
      </c>
      <c r="K5" s="15" t="s">
        <v>9</v>
      </c>
      <c r="L5" s="46" t="s">
        <v>200</v>
      </c>
      <c r="M5" s="36" t="s">
        <v>61</v>
      </c>
      <c r="N5" s="149" t="s">
        <v>18</v>
      </c>
      <c r="O5" s="15" t="s">
        <v>76</v>
      </c>
      <c r="P5" s="170"/>
      <c r="Q5" s="71" t="s">
        <v>19</v>
      </c>
      <c r="R5" s="30" t="s">
        <v>186</v>
      </c>
      <c r="S5" s="72"/>
      <c r="T5" s="31" t="s">
        <v>9</v>
      </c>
      <c r="U5" s="132" t="s">
        <v>9</v>
      </c>
      <c r="V5" s="143"/>
      <c r="W5" s="139" t="s">
        <v>205</v>
      </c>
      <c r="X5" s="96"/>
    </row>
    <row r="6" spans="1:27" ht="45.9" customHeight="1" thickBot="1">
      <c r="A6" s="17" t="s">
        <v>20</v>
      </c>
      <c r="B6" s="74" t="s">
        <v>21</v>
      </c>
      <c r="C6" s="75" t="s">
        <v>74</v>
      </c>
      <c r="D6" s="25"/>
      <c r="E6" s="2"/>
      <c r="F6" s="155" t="s">
        <v>188</v>
      </c>
      <c r="G6" s="46" t="s">
        <v>189</v>
      </c>
      <c r="H6" s="109"/>
      <c r="I6" s="32" t="s">
        <v>142</v>
      </c>
      <c r="J6" s="33" t="s">
        <v>22</v>
      </c>
      <c r="K6" s="21" t="s">
        <v>194</v>
      </c>
      <c r="M6" s="36" t="s">
        <v>71</v>
      </c>
      <c r="N6" s="150" t="s">
        <v>23</v>
      </c>
      <c r="O6" s="21" t="s">
        <v>77</v>
      </c>
      <c r="P6" s="14"/>
      <c r="Q6" s="34" t="s">
        <v>24</v>
      </c>
      <c r="R6" s="35" t="s">
        <v>25</v>
      </c>
      <c r="S6" s="39"/>
      <c r="T6" s="20" t="s">
        <v>214</v>
      </c>
      <c r="U6" s="46" t="s">
        <v>197</v>
      </c>
      <c r="V6" s="117"/>
      <c r="W6" s="140">
        <v>41734</v>
      </c>
      <c r="X6" s="97"/>
    </row>
    <row r="7" spans="1:27" ht="45.9" customHeight="1" thickBot="1">
      <c r="A7" s="17" t="s">
        <v>26</v>
      </c>
      <c r="B7" s="36" t="s">
        <v>72</v>
      </c>
      <c r="C7" s="161" t="s">
        <v>180</v>
      </c>
      <c r="D7" s="162"/>
      <c r="E7" s="14"/>
      <c r="F7" s="42" t="s">
        <v>62</v>
      </c>
      <c r="G7" s="24"/>
      <c r="H7" s="131"/>
      <c r="I7" s="32" t="s">
        <v>27</v>
      </c>
      <c r="J7" s="28" t="s">
        <v>67</v>
      </c>
      <c r="K7" s="37" t="s">
        <v>9</v>
      </c>
      <c r="L7" s="31" t="s">
        <v>9</v>
      </c>
      <c r="M7" s="38" t="s">
        <v>28</v>
      </c>
      <c r="N7" s="40" t="s">
        <v>29</v>
      </c>
      <c r="O7" s="51" t="s">
        <v>59</v>
      </c>
      <c r="P7" s="171"/>
      <c r="Q7" s="41" t="s">
        <v>30</v>
      </c>
      <c r="R7" s="42" t="s">
        <v>185</v>
      </c>
      <c r="S7" s="18"/>
      <c r="T7" s="14"/>
      <c r="U7" s="31" t="s">
        <v>9</v>
      </c>
      <c r="V7" s="144"/>
      <c r="W7" s="92"/>
      <c r="X7" s="98"/>
    </row>
    <row r="8" spans="1:27" ht="45.9" customHeight="1" thickBot="1">
      <c r="A8" s="17" t="s">
        <v>31</v>
      </c>
      <c r="B8" s="43" t="s">
        <v>32</v>
      </c>
      <c r="C8" s="13" t="s">
        <v>9</v>
      </c>
      <c r="D8" s="31" t="s">
        <v>9</v>
      </c>
      <c r="F8" s="49" t="s">
        <v>63</v>
      </c>
      <c r="G8" s="24"/>
      <c r="H8" s="24"/>
      <c r="I8" s="131"/>
      <c r="J8" s="151" t="s">
        <v>68</v>
      </c>
      <c r="K8" s="21" t="s">
        <v>192</v>
      </c>
      <c r="L8" s="46" t="s">
        <v>193</v>
      </c>
      <c r="M8" s="47" t="s">
        <v>33</v>
      </c>
      <c r="N8" s="48" t="s">
        <v>23</v>
      </c>
      <c r="O8" s="54" t="s">
        <v>60</v>
      </c>
      <c r="P8" s="172"/>
      <c r="Q8" s="71" t="s">
        <v>34</v>
      </c>
      <c r="R8" s="49" t="s">
        <v>25</v>
      </c>
      <c r="S8" s="101" t="s">
        <v>220</v>
      </c>
      <c r="T8" s="141" t="s">
        <v>139</v>
      </c>
      <c r="U8" s="130" t="s">
        <v>215</v>
      </c>
      <c r="V8" s="110" t="s">
        <v>140</v>
      </c>
      <c r="W8" s="102" t="s">
        <v>139</v>
      </c>
      <c r="X8" s="110" t="s">
        <v>141</v>
      </c>
    </row>
    <row r="9" spans="1:27" ht="45.9" customHeight="1" thickBot="1">
      <c r="A9" s="17" t="s">
        <v>35</v>
      </c>
      <c r="B9" s="14"/>
      <c r="C9" s="46" t="s">
        <v>187</v>
      </c>
      <c r="D9" s="46" t="s">
        <v>216</v>
      </c>
      <c r="E9" s="120"/>
      <c r="F9" s="118" t="s">
        <v>144</v>
      </c>
      <c r="G9" s="14"/>
      <c r="H9" s="14"/>
      <c r="I9" s="24"/>
      <c r="J9" s="39"/>
      <c r="K9" s="147"/>
      <c r="M9" s="27" t="s">
        <v>64</v>
      </c>
      <c r="N9" s="157" t="s">
        <v>41</v>
      </c>
      <c r="O9" s="158" t="s">
        <v>147</v>
      </c>
      <c r="P9" s="129" t="s">
        <v>211</v>
      </c>
      <c r="Q9" s="53" t="s">
        <v>36</v>
      </c>
      <c r="R9" s="168"/>
      <c r="S9" s="103" t="s">
        <v>208</v>
      </c>
      <c r="T9" s="104" t="s">
        <v>206</v>
      </c>
      <c r="U9" s="133"/>
      <c r="V9" s="111" t="s">
        <v>203</v>
      </c>
      <c r="W9" s="104" t="s">
        <v>204</v>
      </c>
      <c r="X9" s="111" t="s">
        <v>203</v>
      </c>
    </row>
    <row r="10" spans="1:27" ht="45.9" customHeight="1" thickBot="1">
      <c r="A10" s="17" t="s">
        <v>37</v>
      </c>
      <c r="B10" s="14"/>
      <c r="C10" s="24"/>
      <c r="D10" s="45"/>
      <c r="E10" s="68"/>
      <c r="F10" s="52" t="s">
        <v>143</v>
      </c>
      <c r="G10" s="14"/>
      <c r="H10" s="14"/>
      <c r="J10" s="29"/>
      <c r="M10" s="32" t="s">
        <v>69</v>
      </c>
      <c r="N10" s="159" t="s">
        <v>43</v>
      </c>
      <c r="O10" s="160" t="s">
        <v>179</v>
      </c>
      <c r="P10" s="47" t="s">
        <v>210</v>
      </c>
      <c r="Q10" s="119"/>
      <c r="R10" s="166"/>
      <c r="S10" s="105" t="s">
        <v>136</v>
      </c>
      <c r="T10" s="106">
        <v>41754</v>
      </c>
      <c r="U10" s="137"/>
      <c r="V10" s="112">
        <v>41719</v>
      </c>
      <c r="W10" s="106">
        <v>41727</v>
      </c>
      <c r="X10" s="112">
        <v>41692</v>
      </c>
    </row>
    <row r="11" spans="1:27" ht="45.9" customHeight="1" thickBot="1">
      <c r="A11" s="17" t="s">
        <v>39</v>
      </c>
      <c r="B11" s="2"/>
      <c r="C11" s="2"/>
      <c r="D11" s="2"/>
      <c r="E11" s="68"/>
      <c r="F11" s="52" t="s">
        <v>40</v>
      </c>
      <c r="G11" s="14"/>
      <c r="H11" s="14"/>
      <c r="I11" s="55"/>
      <c r="J11" s="55"/>
      <c r="K11" s="148"/>
      <c r="L11" s="24"/>
      <c r="M11" s="47" t="s">
        <v>70</v>
      </c>
      <c r="N11" s="40" t="s">
        <v>45</v>
      </c>
      <c r="O11" s="51" t="s">
        <v>148</v>
      </c>
      <c r="Q11" s="68"/>
      <c r="R11" s="166"/>
      <c r="S11" s="101" t="s">
        <v>221</v>
      </c>
      <c r="T11" s="102" t="s">
        <v>139</v>
      </c>
      <c r="U11" s="133"/>
      <c r="V11" s="136"/>
      <c r="X11" s="99"/>
    </row>
    <row r="12" spans="1:27" ht="45.9" customHeight="1" thickBot="1">
      <c r="A12" s="56" t="s">
        <v>42</v>
      </c>
      <c r="B12" s="1"/>
      <c r="C12" s="2"/>
      <c r="D12" s="2"/>
      <c r="E12" s="68"/>
      <c r="F12" s="57"/>
      <c r="G12" s="14"/>
      <c r="H12" s="14"/>
      <c r="J12" s="55"/>
      <c r="K12" s="148"/>
      <c r="L12" s="14"/>
      <c r="M12" s="2"/>
      <c r="N12" s="48" t="s">
        <v>47</v>
      </c>
      <c r="O12" s="54" t="s">
        <v>179</v>
      </c>
      <c r="P12" s="156"/>
      <c r="Q12" s="29"/>
      <c r="R12" s="166"/>
      <c r="S12" s="103" t="s">
        <v>209</v>
      </c>
      <c r="T12" s="104" t="s">
        <v>207</v>
      </c>
      <c r="U12" s="133"/>
      <c r="V12" s="50"/>
      <c r="X12" s="100"/>
      <c r="Y12" s="5"/>
    </row>
    <row r="13" spans="1:27" s="59" customFormat="1" ht="45.9" customHeight="1" thickBot="1">
      <c r="A13" s="58" t="s">
        <v>44</v>
      </c>
      <c r="B13" s="39"/>
      <c r="C13" s="5"/>
      <c r="D13" s="24"/>
      <c r="E13" s="68"/>
      <c r="F13" s="24"/>
      <c r="G13" s="24"/>
      <c r="H13" s="24"/>
      <c r="I13" s="24"/>
      <c r="J13" s="68"/>
      <c r="L13" s="14"/>
      <c r="M13" s="2"/>
      <c r="N13" s="29"/>
      <c r="O13" s="1"/>
      <c r="P13" s="1"/>
      <c r="Q13" s="14"/>
      <c r="R13" s="167"/>
      <c r="S13" s="105" t="s">
        <v>137</v>
      </c>
      <c r="T13" s="107">
        <v>41719</v>
      </c>
      <c r="U13" s="134"/>
      <c r="V13" s="50"/>
      <c r="W13" s="24"/>
      <c r="X13" s="68"/>
      <c r="Y13" s="6"/>
      <c r="Z13" s="6"/>
      <c r="AA13" s="6"/>
    </row>
    <row r="14" spans="1:27" s="59" customFormat="1" ht="45.9" customHeight="1" thickBot="1">
      <c r="A14" s="60" t="s">
        <v>46</v>
      </c>
      <c r="B14" s="61"/>
      <c r="C14" s="62"/>
      <c r="D14" s="22"/>
      <c r="E14" s="22"/>
      <c r="F14" s="44"/>
      <c r="G14" s="22"/>
      <c r="H14" s="22"/>
      <c r="I14" s="62"/>
      <c r="J14" s="69"/>
      <c r="K14" s="70"/>
      <c r="L14" s="22"/>
      <c r="M14" s="22"/>
      <c r="N14" s="63"/>
      <c r="O14" s="22"/>
      <c r="P14" s="22"/>
      <c r="Q14" s="22"/>
      <c r="R14" s="64"/>
      <c r="S14" s="108"/>
      <c r="T14" s="109"/>
      <c r="U14" s="135"/>
      <c r="V14" s="65"/>
      <c r="W14" s="64"/>
      <c r="X14" s="24"/>
      <c r="Y14" s="16"/>
      <c r="Z14" s="6"/>
      <c r="AA14" s="6"/>
    </row>
    <row r="15" spans="1:27" ht="15" thickBot="1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25"/>
      <c r="X15" s="94"/>
    </row>
    <row r="16" spans="1:27" s="66" customFormat="1" ht="12.75" customHeight="1">
      <c r="A16" s="7"/>
      <c r="B16" s="186" t="s">
        <v>48</v>
      </c>
      <c r="C16" s="187"/>
      <c r="D16" s="187"/>
      <c r="E16" s="188" t="s">
        <v>49</v>
      </c>
      <c r="F16" s="189"/>
      <c r="G16" s="128"/>
      <c r="H16" s="128"/>
      <c r="I16" s="2"/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6"/>
      <c r="Y16" s="6"/>
      <c r="Z16" s="6"/>
      <c r="AA16" s="6"/>
    </row>
    <row r="17" spans="1:27" s="66" customFormat="1" ht="44" customHeight="1">
      <c r="A17" s="7"/>
      <c r="B17" s="190" t="s">
        <v>50</v>
      </c>
      <c r="C17" s="191"/>
      <c r="D17" s="191"/>
      <c r="E17" s="176" t="s">
        <v>181</v>
      </c>
      <c r="F17" s="192"/>
      <c r="G17" s="126"/>
      <c r="H17" s="124"/>
      <c r="J17" s="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6"/>
      <c r="X17" s="6"/>
      <c r="Y17" s="6"/>
      <c r="Z17" s="6"/>
      <c r="AA17" s="6"/>
    </row>
    <row r="18" spans="1:27" s="66" customFormat="1" ht="12.75" customHeight="1">
      <c r="A18" s="7"/>
      <c r="B18" s="182" t="s">
        <v>51</v>
      </c>
      <c r="C18" s="183"/>
      <c r="D18" s="183"/>
      <c r="E18" s="176" t="s">
        <v>66</v>
      </c>
      <c r="F18" s="177"/>
      <c r="G18" s="127"/>
      <c r="H18" s="123"/>
      <c r="J18" s="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6"/>
      <c r="X18" s="6"/>
      <c r="Y18" s="6"/>
      <c r="Z18" s="6"/>
      <c r="AA18" s="6"/>
    </row>
    <row r="19" spans="1:27" s="66" customFormat="1" ht="12.75" customHeight="1">
      <c r="A19" s="7"/>
      <c r="B19" s="182" t="s">
        <v>52</v>
      </c>
      <c r="C19" s="183"/>
      <c r="D19" s="183"/>
      <c r="E19" s="176" t="s">
        <v>58</v>
      </c>
      <c r="F19" s="177"/>
      <c r="G19" s="127"/>
      <c r="H19" s="123"/>
      <c r="J19" s="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6"/>
      <c r="X19" s="6"/>
      <c r="Y19" s="6"/>
      <c r="Z19" s="6"/>
      <c r="AA19" s="6"/>
    </row>
    <row r="20" spans="1:27" s="66" customFormat="1" ht="12.75" customHeight="1">
      <c r="A20" s="7"/>
      <c r="B20" s="182" t="s">
        <v>53</v>
      </c>
      <c r="C20" s="183"/>
      <c r="D20" s="183"/>
      <c r="E20" s="176" t="s">
        <v>212</v>
      </c>
      <c r="F20" s="177"/>
      <c r="G20" s="127"/>
      <c r="H20" s="123"/>
      <c r="I20" s="2"/>
      <c r="J20" s="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  <c r="AA20" s="6"/>
    </row>
    <row r="21" spans="1:27" s="66" customFormat="1" ht="12.75" customHeight="1">
      <c r="A21" s="7"/>
      <c r="B21" s="184" t="s">
        <v>54</v>
      </c>
      <c r="C21" s="183"/>
      <c r="D21" s="183"/>
      <c r="E21" s="176" t="s">
        <v>218</v>
      </c>
      <c r="F21" s="177"/>
      <c r="G21" s="127"/>
      <c r="H21" s="123"/>
      <c r="I21" s="2"/>
      <c r="J21" s="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6"/>
      <c r="X21" s="6"/>
      <c r="Y21" s="6"/>
      <c r="Z21" s="6"/>
      <c r="AA21" s="6"/>
    </row>
    <row r="22" spans="1:27" s="66" customFormat="1" ht="27.75" customHeight="1">
      <c r="A22" s="7"/>
      <c r="B22" s="184" t="s">
        <v>55</v>
      </c>
      <c r="C22" s="185"/>
      <c r="D22" s="185"/>
      <c r="E22" s="176" t="s">
        <v>182</v>
      </c>
      <c r="F22" s="177"/>
      <c r="G22" s="127"/>
      <c r="H22" s="123"/>
      <c r="I22" s="2"/>
      <c r="J22" s="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6"/>
      <c r="X22" s="6"/>
      <c r="Y22" s="6"/>
      <c r="Z22" s="6"/>
      <c r="AA22" s="6"/>
    </row>
    <row r="23" spans="1:27" s="66" customFormat="1" ht="29.4" customHeight="1">
      <c r="A23" s="7"/>
      <c r="B23" s="184" t="s">
        <v>56</v>
      </c>
      <c r="C23" s="185"/>
      <c r="D23" s="185"/>
      <c r="E23" s="176" t="s">
        <v>183</v>
      </c>
      <c r="F23" s="177"/>
      <c r="G23" s="127"/>
      <c r="H23" s="123"/>
      <c r="I23" s="2"/>
      <c r="J23" s="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  <c r="Z23" s="6"/>
      <c r="AA23" s="6"/>
    </row>
    <row r="24" spans="1:27" s="66" customFormat="1" ht="13.5" customHeight="1" thickBot="1">
      <c r="A24" s="7"/>
      <c r="B24" s="178" t="s">
        <v>57</v>
      </c>
      <c r="C24" s="179"/>
      <c r="D24" s="179"/>
      <c r="E24" s="180" t="s">
        <v>75</v>
      </c>
      <c r="F24" s="181"/>
      <c r="G24" s="127"/>
      <c r="H24" s="123"/>
      <c r="I24" s="2"/>
      <c r="J24" s="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  <c r="AA24" s="6"/>
    </row>
  </sheetData>
  <mergeCells count="25">
    <mergeCell ref="W2:X2"/>
    <mergeCell ref="A15:T15"/>
    <mergeCell ref="B2:E2"/>
    <mergeCell ref="F2:J2"/>
    <mergeCell ref="K2:N2"/>
    <mergeCell ref="O2:Q2"/>
    <mergeCell ref="R2:V2"/>
    <mergeCell ref="B16:D16"/>
    <mergeCell ref="E16:F16"/>
    <mergeCell ref="B17:D17"/>
    <mergeCell ref="E17:F17"/>
    <mergeCell ref="B18:D18"/>
    <mergeCell ref="E18:F18"/>
    <mergeCell ref="E23:F23"/>
    <mergeCell ref="B24:D24"/>
    <mergeCell ref="E24:F24"/>
    <mergeCell ref="B19:D19"/>
    <mergeCell ref="E19:F19"/>
    <mergeCell ref="B20:D20"/>
    <mergeCell ref="E20:F20"/>
    <mergeCell ref="B21:D21"/>
    <mergeCell ref="E21:F21"/>
    <mergeCell ref="E22:F22"/>
    <mergeCell ref="B22:D22"/>
    <mergeCell ref="B23:D23"/>
  </mergeCell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17" sqref="A17"/>
    </sheetView>
  </sheetViews>
  <sheetFormatPr defaultRowHeight="14.5"/>
  <cols>
    <col min="1" max="1" width="9.54296875" customWidth="1"/>
    <col min="2" max="2" width="11.36328125" customWidth="1"/>
    <col min="3" max="3" width="28.54296875" customWidth="1"/>
    <col min="5" max="5" width="8.6328125" customWidth="1"/>
    <col min="8" max="8" width="48.36328125" customWidth="1"/>
    <col min="9" max="9" width="10" customWidth="1"/>
    <col min="10" max="10" width="10.6328125" customWidth="1"/>
    <col min="11" max="11" width="9.36328125" customWidth="1"/>
    <col min="12" max="12" width="9.90625" customWidth="1"/>
    <col min="17" max="17" width="10.54296875" customWidth="1"/>
    <col min="18" max="18" width="28.54296875" customWidth="1"/>
    <col min="19" max="19" width="10.36328125" customWidth="1"/>
    <col min="20" max="20" width="8.6328125" customWidth="1"/>
  </cols>
  <sheetData>
    <row r="1" spans="1:8" s="76" customFormat="1" ht="26">
      <c r="A1" s="76" t="s">
        <v>79</v>
      </c>
      <c r="B1" s="76" t="s">
        <v>80</v>
      </c>
      <c r="C1" s="76" t="s">
        <v>81</v>
      </c>
      <c r="D1" s="76" t="s">
        <v>82</v>
      </c>
      <c r="E1" s="76" t="s">
        <v>83</v>
      </c>
      <c r="F1" s="77" t="s">
        <v>84</v>
      </c>
      <c r="G1" s="77" t="s">
        <v>85</v>
      </c>
      <c r="H1" s="76" t="s">
        <v>86</v>
      </c>
    </row>
    <row r="2" spans="1:8">
      <c r="A2" s="78">
        <v>1</v>
      </c>
      <c r="B2" t="s">
        <v>87</v>
      </c>
      <c r="C2" t="s">
        <v>88</v>
      </c>
      <c r="D2">
        <v>2</v>
      </c>
      <c r="E2">
        <v>2</v>
      </c>
      <c r="F2">
        <f>D2+E2</f>
        <v>4</v>
      </c>
      <c r="H2" t="s">
        <v>89</v>
      </c>
    </row>
    <row r="3" spans="1:8">
      <c r="A3" s="78" t="s">
        <v>167</v>
      </c>
      <c r="B3" t="s">
        <v>90</v>
      </c>
      <c r="C3" s="79" t="s">
        <v>91</v>
      </c>
      <c r="D3">
        <v>2</v>
      </c>
      <c r="E3">
        <v>1</v>
      </c>
      <c r="F3">
        <f>D3+E3</f>
        <v>3</v>
      </c>
    </row>
    <row r="4" spans="1:8">
      <c r="A4" s="78">
        <v>3</v>
      </c>
      <c r="B4" t="s">
        <v>92</v>
      </c>
      <c r="C4" t="s">
        <v>93</v>
      </c>
      <c r="D4">
        <v>2</v>
      </c>
      <c r="E4">
        <v>1</v>
      </c>
      <c r="F4">
        <f>D4+E4</f>
        <v>3</v>
      </c>
      <c r="H4" s="80"/>
    </row>
    <row r="5" spans="1:8">
      <c r="A5" s="78" t="s">
        <v>168</v>
      </c>
      <c r="B5" t="s">
        <v>94</v>
      </c>
      <c r="C5" t="s">
        <v>95</v>
      </c>
      <c r="D5">
        <v>2</v>
      </c>
      <c r="E5" s="80">
        <v>14</v>
      </c>
      <c r="F5">
        <f t="shared" ref="F5:F14" si="0">D5+E5</f>
        <v>16</v>
      </c>
      <c r="H5" s="80"/>
    </row>
    <row r="6" spans="1:8">
      <c r="A6" s="78" t="s">
        <v>169</v>
      </c>
      <c r="B6" t="s">
        <v>96</v>
      </c>
      <c r="C6" s="80" t="s">
        <v>97</v>
      </c>
      <c r="D6">
        <v>2</v>
      </c>
      <c r="E6">
        <v>4</v>
      </c>
      <c r="F6">
        <f t="shared" si="0"/>
        <v>6</v>
      </c>
    </row>
    <row r="7" spans="1:8">
      <c r="A7" s="78" t="s">
        <v>170</v>
      </c>
      <c r="B7" t="s">
        <v>99</v>
      </c>
      <c r="C7" s="80" t="s">
        <v>98</v>
      </c>
      <c r="D7">
        <v>2</v>
      </c>
      <c r="E7">
        <v>2</v>
      </c>
      <c r="F7">
        <f t="shared" si="0"/>
        <v>4</v>
      </c>
      <c r="H7" t="s">
        <v>100</v>
      </c>
    </row>
    <row r="8" spans="1:8">
      <c r="A8" s="78" t="s">
        <v>171</v>
      </c>
      <c r="B8" s="80" t="s">
        <v>101</v>
      </c>
      <c r="C8" s="80" t="s">
        <v>102</v>
      </c>
      <c r="D8" s="80">
        <v>2</v>
      </c>
      <c r="E8" s="80">
        <v>4</v>
      </c>
      <c r="F8">
        <f t="shared" si="0"/>
        <v>6</v>
      </c>
    </row>
    <row r="9" spans="1:8">
      <c r="A9" s="78" t="s">
        <v>172</v>
      </c>
      <c r="B9" s="80" t="s">
        <v>103</v>
      </c>
      <c r="C9" s="80" t="s">
        <v>104</v>
      </c>
      <c r="D9" s="80">
        <v>2</v>
      </c>
      <c r="E9" s="80">
        <v>2</v>
      </c>
      <c r="F9">
        <f t="shared" si="0"/>
        <v>4</v>
      </c>
    </row>
    <row r="10" spans="1:8">
      <c r="A10" s="78" t="s">
        <v>173</v>
      </c>
      <c r="B10" s="80" t="s">
        <v>145</v>
      </c>
      <c r="C10" s="80" t="s">
        <v>146</v>
      </c>
      <c r="D10">
        <v>3</v>
      </c>
      <c r="E10">
        <v>2</v>
      </c>
      <c r="F10">
        <f t="shared" si="0"/>
        <v>5</v>
      </c>
      <c r="H10" s="80"/>
    </row>
    <row r="11" spans="1:8">
      <c r="A11" s="78" t="s">
        <v>213</v>
      </c>
      <c r="B11" s="80" t="s">
        <v>107</v>
      </c>
      <c r="C11" s="80" t="s">
        <v>108</v>
      </c>
      <c r="D11" s="80">
        <v>3</v>
      </c>
      <c r="E11" s="80">
        <v>2</v>
      </c>
      <c r="F11">
        <f t="shared" si="0"/>
        <v>5</v>
      </c>
      <c r="H11" s="80"/>
    </row>
    <row r="12" spans="1:8">
      <c r="A12" s="80" t="s">
        <v>109</v>
      </c>
      <c r="B12" s="80" t="s">
        <v>110</v>
      </c>
      <c r="C12" s="80" t="s">
        <v>98</v>
      </c>
      <c r="D12" s="81">
        <f>21/13</f>
        <v>1.6153846153846154</v>
      </c>
      <c r="F12">
        <f t="shared" si="0"/>
        <v>1.6153846153846154</v>
      </c>
    </row>
    <row r="13" spans="1:8">
      <c r="A13" s="80" t="s">
        <v>109</v>
      </c>
      <c r="B13" s="80" t="s">
        <v>111</v>
      </c>
      <c r="C13" s="80" t="s">
        <v>108</v>
      </c>
      <c r="D13" s="81">
        <f>16/13</f>
        <v>1.2307692307692308</v>
      </c>
      <c r="F13" s="82">
        <f t="shared" si="0"/>
        <v>1.2307692307692308</v>
      </c>
    </row>
    <row r="14" spans="1:8">
      <c r="A14" s="80" t="s">
        <v>109</v>
      </c>
      <c r="B14" s="83" t="s">
        <v>112</v>
      </c>
      <c r="C14" s="80" t="s">
        <v>97</v>
      </c>
      <c r="D14" s="81">
        <f>8/13</f>
        <v>0.61538461538461542</v>
      </c>
      <c r="F14" s="82">
        <f t="shared" si="0"/>
        <v>0.61538461538461542</v>
      </c>
    </row>
    <row r="15" spans="1:8">
      <c r="A15" s="80" t="s">
        <v>113</v>
      </c>
      <c r="B15" s="80" t="s">
        <v>152</v>
      </c>
      <c r="C15" s="80" t="s">
        <v>150</v>
      </c>
      <c r="D15">
        <v>2</v>
      </c>
      <c r="F15">
        <f>D15+E15</f>
        <v>2</v>
      </c>
    </row>
    <row r="16" spans="1:8">
      <c r="A16" s="80" t="s">
        <v>113</v>
      </c>
      <c r="B16" s="80" t="s">
        <v>149</v>
      </c>
      <c r="C16" s="80" t="s">
        <v>151</v>
      </c>
      <c r="D16">
        <v>2</v>
      </c>
      <c r="F16">
        <f>D16+E16</f>
        <v>2</v>
      </c>
    </row>
    <row r="17" spans="1:21">
      <c r="A17" s="80" t="s">
        <v>113</v>
      </c>
      <c r="B17" s="80" t="s">
        <v>94</v>
      </c>
      <c r="C17" s="84" t="s">
        <v>153</v>
      </c>
      <c r="D17">
        <v>2</v>
      </c>
      <c r="F17">
        <f>D17+E17</f>
        <v>2</v>
      </c>
    </row>
    <row r="18" spans="1:21">
      <c r="A18" s="80">
        <v>10</v>
      </c>
      <c r="B18" s="80" t="s">
        <v>105</v>
      </c>
      <c r="C18" s="80" t="s">
        <v>106</v>
      </c>
      <c r="H18" s="80" t="s">
        <v>174</v>
      </c>
      <c r="P18" t="s">
        <v>175</v>
      </c>
      <c r="Q18" t="s">
        <v>154</v>
      </c>
      <c r="R18" t="s">
        <v>155</v>
      </c>
      <c r="S18" t="s">
        <v>156</v>
      </c>
    </row>
    <row r="19" spans="1:21">
      <c r="A19">
        <v>11</v>
      </c>
      <c r="B19" t="s">
        <v>163</v>
      </c>
      <c r="C19" t="s">
        <v>164</v>
      </c>
      <c r="H19" s="122" t="s">
        <v>177</v>
      </c>
      <c r="P19" t="s">
        <v>175</v>
      </c>
      <c r="Q19" t="s">
        <v>157</v>
      </c>
      <c r="R19" t="s">
        <v>158</v>
      </c>
      <c r="S19" t="s">
        <v>156</v>
      </c>
    </row>
    <row r="20" spans="1:21">
      <c r="A20" t="s">
        <v>114</v>
      </c>
      <c r="B20" s="84" t="s">
        <v>115</v>
      </c>
      <c r="C20" s="80" t="s">
        <v>116</v>
      </c>
      <c r="H20" s="122" t="s">
        <v>176</v>
      </c>
      <c r="P20" t="s">
        <v>175</v>
      </c>
      <c r="Q20" t="s">
        <v>115</v>
      </c>
      <c r="R20" t="s">
        <v>159</v>
      </c>
      <c r="S20" t="s">
        <v>160</v>
      </c>
    </row>
    <row r="21" spans="1:21">
      <c r="C21" s="80" t="s">
        <v>117</v>
      </c>
      <c r="E21">
        <f>3+2+2+3+2+3+3+2</f>
        <v>20</v>
      </c>
      <c r="F21">
        <f t="shared" ref="F21" si="1">D21+E21</f>
        <v>20</v>
      </c>
      <c r="P21" t="s">
        <v>175</v>
      </c>
      <c r="Q21" t="s">
        <v>105</v>
      </c>
      <c r="R21" t="s">
        <v>178</v>
      </c>
      <c r="S21" t="s">
        <v>162</v>
      </c>
    </row>
    <row r="22" spans="1:21">
      <c r="B22" s="80"/>
      <c r="C22" s="80"/>
      <c r="D22" s="81"/>
      <c r="F22" s="82">
        <f>SUM(F2:F21)</f>
        <v>85.461538461538453</v>
      </c>
      <c r="P22" t="s">
        <v>175</v>
      </c>
      <c r="Q22" t="s">
        <v>163</v>
      </c>
      <c r="R22" t="s">
        <v>164</v>
      </c>
      <c r="S22" t="s">
        <v>162</v>
      </c>
    </row>
    <row r="23" spans="1:21">
      <c r="P23" t="s">
        <v>175</v>
      </c>
      <c r="Q23" t="s">
        <v>165</v>
      </c>
      <c r="R23" t="s">
        <v>159</v>
      </c>
      <c r="S23" t="s">
        <v>156</v>
      </c>
      <c r="U23" t="s">
        <v>166</v>
      </c>
    </row>
    <row r="35" spans="2:2">
      <c r="B35" s="121"/>
    </row>
    <row r="36" spans="2:2">
      <c r="B36" s="121"/>
    </row>
    <row r="37" spans="2:2">
      <c r="B37" s="121"/>
    </row>
    <row r="38" spans="2:2">
      <c r="B38" s="121"/>
    </row>
    <row r="39" spans="2:2">
      <c r="B39" s="121"/>
    </row>
    <row r="40" spans="2:2">
      <c r="B40" s="1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15" sqref="B15"/>
    </sheetView>
  </sheetViews>
  <sheetFormatPr defaultRowHeight="14.5"/>
  <cols>
    <col min="1" max="1" width="9.54296875" customWidth="1"/>
    <col min="2" max="2" width="17.90625" customWidth="1"/>
    <col min="3" max="3" width="11.36328125" customWidth="1"/>
    <col min="4" max="4" width="29.90625" customWidth="1"/>
    <col min="6" max="6" width="8.90625" customWidth="1"/>
    <col min="8" max="8" width="13.36328125" customWidth="1"/>
    <col min="9" max="9" width="8.36328125" customWidth="1"/>
    <col min="10" max="10" width="8.54296875" customWidth="1"/>
  </cols>
  <sheetData>
    <row r="1" spans="2:9" s="86" customFormat="1" ht="26">
      <c r="B1" s="85" t="s">
        <v>118</v>
      </c>
      <c r="C1" s="86" t="s">
        <v>82</v>
      </c>
      <c r="D1" s="86" t="s">
        <v>119</v>
      </c>
      <c r="E1" s="87" t="s">
        <v>120</v>
      </c>
      <c r="F1" s="88" t="s">
        <v>114</v>
      </c>
      <c r="G1" s="89" t="s">
        <v>121</v>
      </c>
    </row>
    <row r="2" spans="2:9">
      <c r="B2" t="s">
        <v>122</v>
      </c>
      <c r="C2" s="81">
        <f t="shared" ref="C2:C9" si="0">SUMIF(B$15:B$90,B2,E$15:E$90)</f>
        <v>0</v>
      </c>
      <c r="D2" s="81">
        <f t="shared" ref="D2:D9" si="1">SUMIF(B$15:B$90,B2,F$15:F$90)</f>
        <v>21</v>
      </c>
      <c r="E2" s="82">
        <f>C2+D2</f>
        <v>21</v>
      </c>
      <c r="G2" s="81">
        <f t="shared" ref="G2:G9" si="2">SUMIF(B$15:B$90,B2,G$15:G$90)</f>
        <v>0</v>
      </c>
    </row>
    <row r="3" spans="2:9">
      <c r="B3" s="90" t="s">
        <v>123</v>
      </c>
      <c r="C3" s="81">
        <f t="shared" si="0"/>
        <v>4.2307692307692308</v>
      </c>
      <c r="D3" s="81">
        <f t="shared" si="1"/>
        <v>4</v>
      </c>
      <c r="E3" s="82">
        <f t="shared" ref="E3:E9" si="3">C3+D3</f>
        <v>8.2307692307692299</v>
      </c>
      <c r="G3" s="81">
        <f t="shared" si="2"/>
        <v>0</v>
      </c>
    </row>
    <row r="4" spans="2:9">
      <c r="B4" t="s">
        <v>124</v>
      </c>
      <c r="C4" s="81">
        <f t="shared" si="0"/>
        <v>5.615384615384615</v>
      </c>
      <c r="D4" s="81">
        <f t="shared" si="1"/>
        <v>4</v>
      </c>
      <c r="E4" s="82">
        <f t="shared" si="3"/>
        <v>9.615384615384615</v>
      </c>
      <c r="G4" s="81">
        <f t="shared" si="2"/>
        <v>0</v>
      </c>
    </row>
    <row r="5" spans="2:9">
      <c r="B5" s="90" t="s">
        <v>125</v>
      </c>
      <c r="C5" s="81">
        <f t="shared" si="0"/>
        <v>9.615384615384615</v>
      </c>
      <c r="D5" s="81">
        <f t="shared" si="1"/>
        <v>3</v>
      </c>
      <c r="E5" s="82">
        <f t="shared" si="3"/>
        <v>12.615384615384615</v>
      </c>
      <c r="G5" s="81">
        <f t="shared" si="2"/>
        <v>0</v>
      </c>
    </row>
    <row r="6" spans="2:9">
      <c r="B6" s="90" t="s">
        <v>126</v>
      </c>
      <c r="C6" s="81">
        <f t="shared" si="0"/>
        <v>4</v>
      </c>
      <c r="D6" s="81">
        <f t="shared" si="1"/>
        <v>4</v>
      </c>
      <c r="E6" s="82">
        <f t="shared" si="3"/>
        <v>8</v>
      </c>
      <c r="G6" s="81">
        <f t="shared" si="2"/>
        <v>0</v>
      </c>
    </row>
    <row r="7" spans="2:9">
      <c r="B7" s="90" t="s">
        <v>127</v>
      </c>
      <c r="C7" s="81">
        <f t="shared" si="0"/>
        <v>6</v>
      </c>
      <c r="D7" s="81">
        <f t="shared" si="1"/>
        <v>3</v>
      </c>
      <c r="E7" s="82">
        <f t="shared" si="3"/>
        <v>9</v>
      </c>
      <c r="G7" s="81">
        <f t="shared" si="2"/>
        <v>0</v>
      </c>
    </row>
    <row r="8" spans="2:9">
      <c r="B8" s="90" t="s">
        <v>135</v>
      </c>
      <c r="C8" s="81">
        <f t="shared" si="0"/>
        <v>0</v>
      </c>
      <c r="D8" s="81">
        <f t="shared" si="1"/>
        <v>11</v>
      </c>
      <c r="E8" s="82">
        <f t="shared" si="3"/>
        <v>11</v>
      </c>
      <c r="G8" s="81">
        <f t="shared" si="2"/>
        <v>0</v>
      </c>
    </row>
    <row r="9" spans="2:9">
      <c r="B9" s="90" t="s">
        <v>128</v>
      </c>
      <c r="C9" s="81">
        <f t="shared" si="0"/>
        <v>2</v>
      </c>
      <c r="D9" s="81">
        <f t="shared" si="1"/>
        <v>4</v>
      </c>
      <c r="E9" s="82">
        <f t="shared" si="3"/>
        <v>6</v>
      </c>
      <c r="G9" s="81">
        <f t="shared" si="2"/>
        <v>0</v>
      </c>
    </row>
    <row r="10" spans="2:9">
      <c r="C10" s="81"/>
      <c r="D10" s="81"/>
      <c r="E10" s="82"/>
      <c r="G10" s="81"/>
    </row>
    <row r="11" spans="2:9">
      <c r="B11" s="90" t="s">
        <v>129</v>
      </c>
      <c r="C11" s="82">
        <f>SUM(C2:C10)</f>
        <v>31.46153846153846</v>
      </c>
      <c r="D11" s="82">
        <f>SUM(D2:D10)</f>
        <v>54</v>
      </c>
      <c r="E11" s="82">
        <f>SUM(E2:E10)</f>
        <v>85.461538461538453</v>
      </c>
      <c r="G11" s="82">
        <f>SUM(G2:G10)</f>
        <v>0</v>
      </c>
      <c r="H11" s="80" t="s">
        <v>130</v>
      </c>
      <c r="I11">
        <v>8</v>
      </c>
    </row>
    <row r="12" spans="2:9">
      <c r="B12" s="90"/>
      <c r="H12" s="80" t="s">
        <v>131</v>
      </c>
      <c r="I12">
        <f>E11/I11</f>
        <v>10.682692307692307</v>
      </c>
    </row>
    <row r="13" spans="2:9">
      <c r="H13" s="90"/>
    </row>
    <row r="14" spans="2:9">
      <c r="B14" t="s">
        <v>118</v>
      </c>
      <c r="C14" t="s">
        <v>80</v>
      </c>
      <c r="D14" t="s">
        <v>81</v>
      </c>
      <c r="E14" t="s">
        <v>132</v>
      </c>
      <c r="F14" t="s">
        <v>133</v>
      </c>
      <c r="G14" s="80" t="s">
        <v>121</v>
      </c>
      <c r="I14" t="s">
        <v>134</v>
      </c>
    </row>
    <row r="15" spans="2:9">
      <c r="B15" s="90" t="s">
        <v>128</v>
      </c>
      <c r="C15" t="s">
        <v>87</v>
      </c>
      <c r="D15" t="s">
        <v>88</v>
      </c>
      <c r="E15">
        <v>2</v>
      </c>
      <c r="F15">
        <v>2</v>
      </c>
    </row>
    <row r="16" spans="2:9">
      <c r="B16" s="90" t="s">
        <v>126</v>
      </c>
      <c r="C16" t="s">
        <v>90</v>
      </c>
      <c r="D16" s="79" t="s">
        <v>91</v>
      </c>
      <c r="E16">
        <v>2</v>
      </c>
      <c r="F16">
        <v>1</v>
      </c>
      <c r="I16" s="80"/>
    </row>
    <row r="17" spans="1:9">
      <c r="B17" s="90" t="s">
        <v>126</v>
      </c>
      <c r="C17" t="s">
        <v>92</v>
      </c>
      <c r="D17" t="s">
        <v>93</v>
      </c>
      <c r="E17">
        <v>2</v>
      </c>
      <c r="F17">
        <v>1</v>
      </c>
    </row>
    <row r="18" spans="1:9">
      <c r="B18" s="90" t="s">
        <v>125</v>
      </c>
      <c r="C18" t="s">
        <v>94</v>
      </c>
      <c r="D18" t="s">
        <v>95</v>
      </c>
      <c r="E18">
        <v>2</v>
      </c>
      <c r="F18" s="80"/>
    </row>
    <row r="19" spans="1:9">
      <c r="A19" s="91"/>
      <c r="B19" s="90" t="s">
        <v>125</v>
      </c>
      <c r="C19" s="80" t="s">
        <v>145</v>
      </c>
      <c r="D19" s="80" t="s">
        <v>146</v>
      </c>
      <c r="E19">
        <v>3</v>
      </c>
      <c r="F19" s="80"/>
      <c r="I19" s="80"/>
    </row>
    <row r="20" spans="1:9">
      <c r="B20" s="90" t="s">
        <v>125</v>
      </c>
      <c r="C20" t="s">
        <v>96</v>
      </c>
      <c r="D20" s="80" t="s">
        <v>97</v>
      </c>
      <c r="E20">
        <v>2</v>
      </c>
      <c r="I20" s="80"/>
    </row>
    <row r="21" spans="1:9">
      <c r="B21" s="90" t="s">
        <v>125</v>
      </c>
      <c r="C21" t="s">
        <v>115</v>
      </c>
      <c r="D21" t="s">
        <v>159</v>
      </c>
      <c r="H21" t="s">
        <v>160</v>
      </c>
      <c r="I21" s="80"/>
    </row>
    <row r="22" spans="1:9">
      <c r="B22" s="90" t="s">
        <v>125</v>
      </c>
      <c r="C22" t="s">
        <v>105</v>
      </c>
      <c r="D22" t="s">
        <v>161</v>
      </c>
      <c r="H22" t="s">
        <v>162</v>
      </c>
      <c r="I22" s="80"/>
    </row>
    <row r="23" spans="1:9">
      <c r="B23" s="90" t="s">
        <v>125</v>
      </c>
      <c r="C23" t="s">
        <v>163</v>
      </c>
      <c r="D23" t="s">
        <v>164</v>
      </c>
      <c r="H23" t="s">
        <v>162</v>
      </c>
      <c r="I23" s="80"/>
    </row>
    <row r="24" spans="1:9">
      <c r="B24" s="90" t="s">
        <v>122</v>
      </c>
      <c r="C24" t="s">
        <v>94</v>
      </c>
      <c r="D24" t="s">
        <v>95</v>
      </c>
      <c r="F24" s="80">
        <v>14</v>
      </c>
    </row>
    <row r="25" spans="1:9">
      <c r="B25" s="90" t="s">
        <v>122</v>
      </c>
      <c r="C25" t="s">
        <v>96</v>
      </c>
      <c r="D25" s="80" t="s">
        <v>97</v>
      </c>
      <c r="F25">
        <v>4</v>
      </c>
    </row>
    <row r="26" spans="1:9">
      <c r="B26" s="90" t="s">
        <v>127</v>
      </c>
      <c r="C26" s="80" t="s">
        <v>101</v>
      </c>
      <c r="D26" s="80" t="s">
        <v>102</v>
      </c>
      <c r="E26" s="80">
        <v>2</v>
      </c>
      <c r="F26" s="80"/>
    </row>
    <row r="27" spans="1:9">
      <c r="B27" s="90" t="s">
        <v>127</v>
      </c>
      <c r="C27" s="80" t="s">
        <v>103</v>
      </c>
      <c r="D27" s="80" t="s">
        <v>104</v>
      </c>
      <c r="E27" s="80">
        <v>2</v>
      </c>
      <c r="F27" s="80"/>
    </row>
    <row r="28" spans="1:9">
      <c r="A28" s="91"/>
      <c r="B28" s="90" t="s">
        <v>127</v>
      </c>
      <c r="C28" t="s">
        <v>99</v>
      </c>
      <c r="D28" s="80" t="s">
        <v>98</v>
      </c>
      <c r="E28">
        <v>2</v>
      </c>
    </row>
    <row r="29" spans="1:9">
      <c r="B29" s="90" t="s">
        <v>135</v>
      </c>
      <c r="C29" s="80" t="s">
        <v>101</v>
      </c>
      <c r="D29" s="80" t="s">
        <v>102</v>
      </c>
      <c r="E29" s="80"/>
      <c r="F29" s="80">
        <v>4</v>
      </c>
    </row>
    <row r="30" spans="1:9">
      <c r="B30" s="90" t="s">
        <v>135</v>
      </c>
      <c r="C30" s="80" t="s">
        <v>103</v>
      </c>
      <c r="D30" s="80" t="s">
        <v>104</v>
      </c>
      <c r="E30" s="80"/>
      <c r="F30" s="80">
        <v>2</v>
      </c>
    </row>
    <row r="31" spans="1:9">
      <c r="B31" s="90" t="s">
        <v>135</v>
      </c>
      <c r="C31" s="80" t="s">
        <v>99</v>
      </c>
      <c r="D31" s="80" t="s">
        <v>98</v>
      </c>
      <c r="E31" s="80"/>
      <c r="F31" s="80">
        <v>2</v>
      </c>
    </row>
    <row r="32" spans="1:9">
      <c r="B32" s="90" t="s">
        <v>123</v>
      </c>
      <c r="C32" s="80" t="s">
        <v>107</v>
      </c>
      <c r="D32" s="80" t="s">
        <v>108</v>
      </c>
      <c r="E32" s="80">
        <v>3</v>
      </c>
      <c r="F32" s="80">
        <v>2</v>
      </c>
      <c r="H32" s="80"/>
    </row>
    <row r="33" spans="1:8">
      <c r="B33" s="90" t="s">
        <v>124</v>
      </c>
      <c r="C33" s="80" t="s">
        <v>145</v>
      </c>
      <c r="D33" s="80" t="s">
        <v>146</v>
      </c>
      <c r="F33">
        <v>2</v>
      </c>
      <c r="H33" s="80"/>
    </row>
    <row r="34" spans="1:8">
      <c r="A34" s="80" t="s">
        <v>109</v>
      </c>
      <c r="B34" s="90" t="s">
        <v>124</v>
      </c>
      <c r="C34" s="80" t="s">
        <v>110</v>
      </c>
      <c r="D34" s="80" t="s">
        <v>98</v>
      </c>
      <c r="E34" s="81">
        <f>21/13</f>
        <v>1.6153846153846154</v>
      </c>
    </row>
    <row r="35" spans="1:8">
      <c r="A35" s="80" t="s">
        <v>109</v>
      </c>
      <c r="B35" s="90" t="s">
        <v>123</v>
      </c>
      <c r="C35" s="80" t="s">
        <v>111</v>
      </c>
      <c r="D35" s="80" t="s">
        <v>108</v>
      </c>
      <c r="E35" s="81">
        <f>16/13</f>
        <v>1.2307692307692308</v>
      </c>
    </row>
    <row r="36" spans="1:8">
      <c r="A36" s="80" t="s">
        <v>109</v>
      </c>
      <c r="B36" s="90" t="s">
        <v>125</v>
      </c>
      <c r="C36" s="83" t="s">
        <v>112</v>
      </c>
      <c r="D36" s="80" t="s">
        <v>97</v>
      </c>
      <c r="E36" s="81">
        <f>8/13</f>
        <v>0.61538461538461542</v>
      </c>
    </row>
    <row r="37" spans="1:8">
      <c r="A37" s="80" t="s">
        <v>113</v>
      </c>
      <c r="B37" s="90" t="s">
        <v>124</v>
      </c>
      <c r="C37" s="80" t="s">
        <v>152</v>
      </c>
      <c r="D37" s="80" t="s">
        <v>150</v>
      </c>
      <c r="E37">
        <v>2</v>
      </c>
    </row>
    <row r="38" spans="1:8">
      <c r="A38" s="80" t="s">
        <v>113</v>
      </c>
      <c r="B38" s="90" t="s">
        <v>124</v>
      </c>
      <c r="C38" s="80" t="s">
        <v>149</v>
      </c>
      <c r="D38" s="80" t="s">
        <v>151</v>
      </c>
      <c r="E38">
        <v>2</v>
      </c>
    </row>
    <row r="39" spans="1:8">
      <c r="A39" s="80" t="s">
        <v>113</v>
      </c>
      <c r="B39" s="90" t="s">
        <v>125</v>
      </c>
      <c r="C39" s="80" t="s">
        <v>94</v>
      </c>
      <c r="D39" s="84" t="s">
        <v>153</v>
      </c>
      <c r="E39">
        <v>2</v>
      </c>
    </row>
    <row r="40" spans="1:8">
      <c r="B40" s="90" t="s">
        <v>122</v>
      </c>
      <c r="D40" s="84" t="s">
        <v>117</v>
      </c>
      <c r="F40">
        <v>3</v>
      </c>
    </row>
    <row r="41" spans="1:8">
      <c r="B41" s="90" t="s">
        <v>123</v>
      </c>
      <c r="D41" s="84" t="s">
        <v>117</v>
      </c>
      <c r="F41">
        <v>2</v>
      </c>
    </row>
    <row r="42" spans="1:8">
      <c r="B42" s="90" t="s">
        <v>124</v>
      </c>
      <c r="C42" s="80"/>
      <c r="D42" s="84" t="s">
        <v>117</v>
      </c>
      <c r="F42">
        <v>2</v>
      </c>
    </row>
    <row r="43" spans="1:8">
      <c r="B43" s="90" t="s">
        <v>125</v>
      </c>
      <c r="D43" s="84" t="s">
        <v>117</v>
      </c>
      <c r="F43">
        <v>3</v>
      </c>
    </row>
    <row r="44" spans="1:8">
      <c r="B44" s="90" t="s">
        <v>126</v>
      </c>
      <c r="C44" s="84"/>
      <c r="D44" s="84" t="s">
        <v>117</v>
      </c>
      <c r="F44">
        <v>2</v>
      </c>
    </row>
    <row r="45" spans="1:8">
      <c r="B45" s="90" t="s">
        <v>127</v>
      </c>
      <c r="D45" s="84" t="s">
        <v>117</v>
      </c>
      <c r="F45">
        <v>3</v>
      </c>
    </row>
    <row r="46" spans="1:8">
      <c r="B46" s="90" t="s">
        <v>135</v>
      </c>
      <c r="D46" s="84" t="s">
        <v>117</v>
      </c>
      <c r="F46">
        <v>3</v>
      </c>
    </row>
    <row r="47" spans="1:8">
      <c r="B47" s="90" t="s">
        <v>128</v>
      </c>
      <c r="D47" s="84" t="s">
        <v>117</v>
      </c>
      <c r="F47">
        <v>2</v>
      </c>
    </row>
  </sheetData>
  <autoFilter ref="A14:I4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IAK_orarend_2013-14_II_felev</vt:lpstr>
      <vt:lpstr>Tantargyak</vt:lpstr>
      <vt:lpstr>Oktatok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Kulcsárné Forrai Mónika</dc:creator>
  <cp:lastModifiedBy>Dr. Kulcsár Gyula</cp:lastModifiedBy>
  <cp:lastPrinted>2014-03-07T09:51:56Z</cp:lastPrinted>
  <dcterms:created xsi:type="dcterms:W3CDTF">2014-02-06T23:45:19Z</dcterms:created>
  <dcterms:modified xsi:type="dcterms:W3CDTF">2014-03-07T10:45:00Z</dcterms:modified>
</cp:coreProperties>
</file>