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0" yWindow="0" windowWidth="18300" windowHeight="7900"/>
  </bookViews>
  <sheets>
    <sheet name="IAK_orarend_2015-16_II_felev" sheetId="4" r:id="rId1"/>
    <sheet name="Tantargyak" sheetId="2" r:id="rId2"/>
    <sheet name="Oktatok" sheetId="3" r:id="rId3"/>
  </sheets>
  <definedNames>
    <definedName name="_xlnm._FilterDatabase" localSheetId="2" hidden="1">Oktatok!$A$14:$I$54</definedName>
  </definedNames>
  <calcPr calcId="145621"/>
</workbook>
</file>

<file path=xl/calcChain.xml><?xml version="1.0" encoding="utf-8"?>
<calcChain xmlns="http://schemas.openxmlformats.org/spreadsheetml/2006/main">
  <c r="F26" i="2" l="1"/>
  <c r="F29" i="2" l="1"/>
  <c r="F25" i="2" l="1"/>
  <c r="F27" i="2"/>
  <c r="F24" i="2"/>
  <c r="F51" i="3" l="1"/>
  <c r="E51" i="3"/>
  <c r="E23" i="2"/>
  <c r="D23" i="2"/>
  <c r="F23" i="2" s="1"/>
  <c r="E18" i="2" l="1"/>
  <c r="D18" i="2"/>
  <c r="F44" i="3"/>
  <c r="F22" i="2"/>
  <c r="E22" i="2"/>
  <c r="D22" i="2"/>
  <c r="F50" i="3"/>
  <c r="E49" i="3"/>
  <c r="D21" i="2"/>
  <c r="E48" i="3"/>
  <c r="G20" i="2"/>
  <c r="G47" i="3"/>
  <c r="F19" i="2"/>
  <c r="D19" i="2"/>
  <c r="E46" i="3"/>
  <c r="E45" i="3"/>
  <c r="F14" i="2" l="1"/>
  <c r="F7" i="2"/>
  <c r="F21" i="2" l="1"/>
  <c r="F13" i="2" l="1"/>
  <c r="F18" i="2" l="1"/>
  <c r="F12" i="2"/>
  <c r="F9" i="2" l="1"/>
  <c r="F3" i="2" l="1"/>
  <c r="F16" i="2" l="1"/>
  <c r="F28" i="2" l="1"/>
  <c r="F30" i="2" s="1"/>
  <c r="D7" i="3"/>
  <c r="C5" i="3"/>
  <c r="D8" i="3"/>
  <c r="D2" i="3"/>
  <c r="G8" i="3"/>
  <c r="C8" i="3"/>
  <c r="C9" i="3"/>
  <c r="C4" i="3"/>
  <c r="G9" i="3"/>
  <c r="D9" i="3"/>
  <c r="G7" i="3"/>
  <c r="C7" i="3"/>
  <c r="G6" i="3"/>
  <c r="D6" i="3"/>
  <c r="C6" i="3"/>
  <c r="G5" i="3"/>
  <c r="D5" i="3"/>
  <c r="G4" i="3"/>
  <c r="D4" i="3"/>
  <c r="G3" i="3"/>
  <c r="D3" i="3"/>
  <c r="C3" i="3"/>
  <c r="G2" i="3"/>
  <c r="C2" i="3"/>
  <c r="F15" i="2"/>
  <c r="F11" i="2"/>
  <c r="F10" i="2"/>
  <c r="F8" i="2"/>
  <c r="F6" i="2"/>
  <c r="F5" i="2"/>
  <c r="F4" i="2"/>
  <c r="F2" i="2"/>
  <c r="E8" i="3" l="1"/>
  <c r="E4" i="3"/>
  <c r="E5" i="3"/>
  <c r="E9" i="3"/>
  <c r="G11" i="3"/>
  <c r="E6" i="3"/>
  <c r="C11" i="3"/>
  <c r="D11" i="3"/>
  <c r="E3" i="3"/>
  <c r="E7" i="3"/>
  <c r="E2" i="3"/>
  <c r="E11" i="3" l="1"/>
  <c r="I12" i="3" s="1"/>
</calcChain>
</file>

<file path=xl/sharedStrings.xml><?xml version="1.0" encoding="utf-8"?>
<sst xmlns="http://schemas.openxmlformats.org/spreadsheetml/2006/main" count="467" uniqueCount="276">
  <si>
    <t>Hétfő</t>
  </si>
  <si>
    <t>Kedd</t>
  </si>
  <si>
    <t>Szerda</t>
  </si>
  <si>
    <t>Csütörtök</t>
  </si>
  <si>
    <t>Péntek</t>
  </si>
  <si>
    <t>08-09</t>
  </si>
  <si>
    <t xml:space="preserve">INF.     RENDSZ. INTEGR.            Nehéz K.     </t>
  </si>
  <si>
    <t>műsz. inf. Bálint G.</t>
  </si>
  <si>
    <t xml:space="preserve">inf.rendsz. integr.            Nehéz K.     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</si>
  <si>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</si>
  <si>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</si>
  <si>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</si>
  <si>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</si>
  <si>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</si>
  <si>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</si>
  <si>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</si>
  <si>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</si>
  <si>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</si>
  <si>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</si>
  <si>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</si>
  <si>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Oktató:</t>
  </si>
  <si>
    <t>Konzultációs időpont:</t>
  </si>
  <si>
    <t>Bálint Gusztáv</t>
  </si>
  <si>
    <t>Dr. Bikfalvi Péter</t>
  </si>
  <si>
    <t>Dr. Dadvandipour Samad</t>
  </si>
  <si>
    <t>Dr. Dudás László</t>
  </si>
  <si>
    <t>Dr. Hornyák Olivér</t>
  </si>
  <si>
    <t>Dr. Kulcsár Gyula</t>
  </si>
  <si>
    <t>Dr. Kulcsárné Forrai Mónika</t>
  </si>
  <si>
    <t>Dr. Nehéz Károly</t>
  </si>
  <si>
    <t>Sorszám</t>
  </si>
  <si>
    <t>Tantárgykód</t>
  </si>
  <si>
    <t>Tantárgy</t>
  </si>
  <si>
    <t>Előadás</t>
  </si>
  <si>
    <t>gyakorlat</t>
  </si>
  <si>
    <t>Valós terhelés</t>
  </si>
  <si>
    <t>Formális terhelés</t>
  </si>
  <si>
    <t>Megjegyzés</t>
  </si>
  <si>
    <t>GEIAK682M</t>
  </si>
  <si>
    <t>Inform. rendsz. integr.</t>
  </si>
  <si>
    <t>GEIAK700M</t>
  </si>
  <si>
    <t>I+K technológiák</t>
  </si>
  <si>
    <t>GEIAK652M</t>
  </si>
  <si>
    <t>A minőségbizt. informatikaja</t>
  </si>
  <si>
    <t>Műszaki informatika</t>
  </si>
  <si>
    <t>Számítógép programozás</t>
  </si>
  <si>
    <t>GEIAK150B</t>
  </si>
  <si>
    <t>A temelésInformatika alapjai</t>
  </si>
  <si>
    <t>GEIAK170B</t>
  </si>
  <si>
    <t>Di. term. foly. szg. terv. és ir.</t>
  </si>
  <si>
    <t>GEIAK900B</t>
  </si>
  <si>
    <t>Projektfeladat</t>
  </si>
  <si>
    <t>konzultáció</t>
  </si>
  <si>
    <t>Oktató</t>
  </si>
  <si>
    <t>Gyakorlat</t>
  </si>
  <si>
    <t>Összes valós</t>
  </si>
  <si>
    <t>Formális</t>
  </si>
  <si>
    <t>Bálint G.</t>
  </si>
  <si>
    <t>Bikfalvi P.</t>
  </si>
  <si>
    <t>Dadvandipour S.</t>
  </si>
  <si>
    <t>Dudás L.</t>
  </si>
  <si>
    <t>Hornyák O.</t>
  </si>
  <si>
    <t>Kulcsár Gy.</t>
  </si>
  <si>
    <t>Nehéz K.</t>
  </si>
  <si>
    <t>Tanszéki összes</t>
  </si>
  <si>
    <t>Oktatók száma</t>
  </si>
  <si>
    <t>Terhelés/oktató</t>
  </si>
  <si>
    <t>EA</t>
  </si>
  <si>
    <t>gy</t>
  </si>
  <si>
    <t xml:space="preserve"> </t>
  </si>
  <si>
    <t>Szombat</t>
  </si>
  <si>
    <t>Introduction to Technical English</t>
  </si>
  <si>
    <t>GEIAK628M</t>
  </si>
  <si>
    <t xml:space="preserve">Diplomatervezés </t>
  </si>
  <si>
    <t>(nem regisztráltak rá)</t>
  </si>
  <si>
    <t xml:space="preserve">Diplomatervezés II. </t>
  </si>
  <si>
    <t>(6 fő regisztrált rá)</t>
  </si>
  <si>
    <t>GEIAK910B</t>
  </si>
  <si>
    <t>Szakdolgozat készítés</t>
  </si>
  <si>
    <t>GEIAKDTM</t>
  </si>
  <si>
    <t>(ez a kurzus olyanoknak van, akiknek a diplomamunka témát másik tanszék írta ki, de a mi tanszékünkön oktató munkatárs konzultálja)</t>
  </si>
  <si>
    <t>2</t>
  </si>
  <si>
    <t>4</t>
  </si>
  <si>
    <t>5</t>
  </si>
  <si>
    <t>6</t>
  </si>
  <si>
    <t>7</t>
  </si>
  <si>
    <t>8</t>
  </si>
  <si>
    <t>9</t>
  </si>
  <si>
    <t>DL küldte</t>
  </si>
  <si>
    <t>Projektfeladat (Komplex tervezés)</t>
  </si>
  <si>
    <t xml:space="preserve">MIN.BIZT. INF.     Hornyák O.        </t>
  </si>
  <si>
    <t xml:space="preserve">MŰSZ. INF.   Dudás L.    </t>
  </si>
  <si>
    <t>Alkalmazott Informatikai Intézeti Tanszék</t>
  </si>
  <si>
    <t>Kulcsárné F. M.</t>
  </si>
  <si>
    <t xml:space="preserve">SZÁMGÉP PROGRAM.   Dudás L. </t>
  </si>
  <si>
    <t>A TERM. INF. ALAPJAI                    Kulcsár Gy.</t>
  </si>
  <si>
    <t>G3BIT</t>
  </si>
  <si>
    <t>a term. Info. alapjai                    Kné F. M.</t>
  </si>
  <si>
    <t>10</t>
  </si>
  <si>
    <t>Szg. term. terv. és irányítás</t>
  </si>
  <si>
    <t>11</t>
  </si>
  <si>
    <t>3</t>
  </si>
  <si>
    <t>GEIAK130B</t>
  </si>
  <si>
    <t>12</t>
  </si>
  <si>
    <t>számítógép program. Dudás L.</t>
  </si>
  <si>
    <t xml:space="preserve">SZG.TERM. TERV. ÉS IR.         </t>
  </si>
  <si>
    <t>számítógép program. Bálint G.</t>
  </si>
  <si>
    <t>13</t>
  </si>
  <si>
    <t>Mesterséges Intelligencia alapok</t>
  </si>
  <si>
    <t>GEIAK230B</t>
  </si>
  <si>
    <r>
      <rPr>
        <b/>
        <sz val="8"/>
        <rFont val="Arial"/>
        <family val="2"/>
        <charset val="238"/>
      </rPr>
      <t xml:space="preserve">I+K TECH. Hornyák O.   </t>
    </r>
    <r>
      <rPr>
        <sz val="8"/>
        <rFont val="Arial"/>
        <family val="2"/>
        <charset val="238"/>
      </rPr>
      <t xml:space="preserve">    </t>
    </r>
  </si>
  <si>
    <r>
      <rPr>
        <b/>
        <sz val="8"/>
        <rFont val="Arial"/>
        <family val="2"/>
        <charset val="238"/>
      </rPr>
      <t xml:space="preserve">Bikfalvi P.  </t>
    </r>
    <r>
      <rPr>
        <b/>
        <sz val="8"/>
        <color theme="0"/>
        <rFont val="Arial"/>
        <family val="2"/>
        <charset val="238"/>
      </rPr>
      <t xml:space="preserve">   </t>
    </r>
  </si>
  <si>
    <t>DI.TERM.FO.  SZG.TERV.IR.                   Kulcsár Gy.</t>
  </si>
  <si>
    <t xml:space="preserve">INTRO. TO TECH. ENG.         Dadv. S.  </t>
  </si>
  <si>
    <t xml:space="preserve">szg.term. terv. és ir.       Bikfalvi P.       </t>
  </si>
  <si>
    <t xml:space="preserve">ENTERPRISE  APPL.   INTEGR.   </t>
  </si>
  <si>
    <t xml:space="preserve">QUALITY ASSURANCE FOR IT       Hornyák O.       </t>
  </si>
  <si>
    <t>Enterprise application integration</t>
  </si>
  <si>
    <t>MIE</t>
  </si>
  <si>
    <t>Web-es technológiák</t>
  </si>
  <si>
    <t xml:space="preserve">web-es tech.            Nehéz K.     </t>
  </si>
  <si>
    <t xml:space="preserve">WEB-ES TECH.            Nehéz K.     </t>
  </si>
  <si>
    <t>Val-id. diszk. foly-ir. rendsz.</t>
  </si>
  <si>
    <t xml:space="preserve">VAL-ID. DISZK.       FOLY-IR.  R.       Hornyák O.       </t>
  </si>
  <si>
    <t xml:space="preserve">val-id. diszk.       foly-ir.  r.       Hornyák O.       </t>
  </si>
  <si>
    <t xml:space="preserve">In/15    </t>
  </si>
  <si>
    <t xml:space="preserve">Quality assurance for IT </t>
  </si>
  <si>
    <t xml:space="preserve">intro. to tech. eng.         Dadv. S.  </t>
  </si>
  <si>
    <t>Artificial neural network</t>
  </si>
  <si>
    <t xml:space="preserve">ARTIFICIAL NEURAL NETWORK         Dadv. S.  </t>
  </si>
  <si>
    <t xml:space="preserve">MEST. INT. ALAPOK      Dudás L.      </t>
  </si>
  <si>
    <t>di.term.fo.  szg.terv.ir.                   Kulcsár Gy.</t>
  </si>
  <si>
    <t>14</t>
  </si>
  <si>
    <t>15</t>
  </si>
  <si>
    <t>di.term.fo. szg.terv.Ir.                    Kné F. M.</t>
  </si>
  <si>
    <t>műsz. inf.                   Kné F. M.</t>
  </si>
  <si>
    <t>5 elsős tankör + 3 ismétlő tankör</t>
  </si>
  <si>
    <t>16</t>
  </si>
  <si>
    <t>Fizetős rész MIE</t>
  </si>
  <si>
    <t>2015/2016. II. félév</t>
  </si>
  <si>
    <t>+ Formális</t>
  </si>
  <si>
    <t xml:space="preserve">Dadv. S. </t>
  </si>
  <si>
    <t xml:space="preserve">!2           Gx1MMI (7) G1MI (8)     In/15    </t>
  </si>
  <si>
    <t xml:space="preserve">artificial neural network         Dadv. S.  </t>
  </si>
  <si>
    <t>Szerda 10-13h</t>
  </si>
  <si>
    <t xml:space="preserve">Dudás L.      </t>
  </si>
  <si>
    <t xml:space="preserve"> In/13</t>
  </si>
  <si>
    <t>konzultáció                   Kulcsár Gy.</t>
  </si>
  <si>
    <t xml:space="preserve">In/9 </t>
  </si>
  <si>
    <t>konzultáció                   Kulcsár Gy.          In/9</t>
  </si>
  <si>
    <t>Csütörtök 10-12h                  Csütörtök 14-15h</t>
  </si>
  <si>
    <t>Kné F. M.</t>
  </si>
  <si>
    <t>In/9</t>
  </si>
  <si>
    <t>Kedd 9-12h</t>
  </si>
  <si>
    <t>Levelezős</t>
  </si>
  <si>
    <t>Projekt</t>
  </si>
  <si>
    <t>GEIAK700ML</t>
  </si>
  <si>
    <t>GEIAK170BL</t>
  </si>
  <si>
    <t>16:00-19:30    XXVI. ea.</t>
  </si>
  <si>
    <t>2016.03.11. 2015.04.08.</t>
  </si>
  <si>
    <t>8:30-11:50        In/15</t>
  </si>
  <si>
    <t xml:space="preserve">számítógép program.   Bálint G. </t>
  </si>
  <si>
    <t xml:space="preserve">MŰSZ. INF.   Dudás L. </t>
  </si>
  <si>
    <t>8:30-11:50    XXVI. ea.</t>
  </si>
  <si>
    <t>2016.02.20. 2015.04.02.</t>
  </si>
  <si>
    <t>2016.03.11. 2015.04.29.</t>
  </si>
  <si>
    <t xml:space="preserve">projekt   Dudás L. </t>
  </si>
  <si>
    <t>2016.03.19. 2015.03.18.        2016.04.15.</t>
  </si>
  <si>
    <t>16:00-19:30    In/15</t>
  </si>
  <si>
    <t>8:30-11:50    In/15</t>
  </si>
  <si>
    <t xml:space="preserve">FOLYAMAT. MODELL. Bikfalvi P.           </t>
  </si>
  <si>
    <t xml:space="preserve">2016.03.04.      2016.04.01.     </t>
  </si>
  <si>
    <t xml:space="preserve">16:00-19:30       In/15      </t>
  </si>
  <si>
    <t xml:space="preserve">2016.03.05.      2016.04.02.     </t>
  </si>
  <si>
    <r>
      <rPr>
        <b/>
        <sz val="8"/>
        <rFont val="Arial"/>
        <family val="2"/>
        <charset val="238"/>
      </rPr>
      <t xml:space="preserve">8:30-11:50 In/15   </t>
    </r>
    <r>
      <rPr>
        <sz val="8"/>
        <rFont val="Arial"/>
        <family val="2"/>
        <charset val="238"/>
      </rPr>
      <t xml:space="preserve"> </t>
    </r>
  </si>
  <si>
    <r>
      <rPr>
        <b/>
        <sz val="8"/>
        <rFont val="Arial"/>
        <family val="2"/>
        <charset val="238"/>
      </rPr>
      <t xml:space="preserve">16:00-19:30     In/15   </t>
    </r>
    <r>
      <rPr>
        <sz val="8"/>
        <rFont val="Arial"/>
        <family val="2"/>
        <charset val="238"/>
      </rPr>
      <t xml:space="preserve"> </t>
    </r>
  </si>
  <si>
    <r>
      <rPr>
        <b/>
        <sz val="8"/>
        <rFont val="Arial"/>
        <family val="2"/>
        <charset val="238"/>
      </rPr>
      <t xml:space="preserve">12:30-15:50      In/15   </t>
    </r>
    <r>
      <rPr>
        <sz val="8"/>
        <rFont val="Arial"/>
        <family val="2"/>
        <charset val="238"/>
      </rPr>
      <t xml:space="preserve"> </t>
    </r>
  </si>
  <si>
    <t>di.term.fo.      Szg.terv.ir.                    Kné F. M.</t>
  </si>
  <si>
    <t>12:30-15:50        In/15</t>
  </si>
  <si>
    <t>2016.04.15.  2016.04.29.</t>
  </si>
  <si>
    <t>12:30-15:50          In/15</t>
  </si>
  <si>
    <t>2016.02.19.   2016.03.04.   2016. 03.18.  2016.04.01.</t>
  </si>
  <si>
    <t>GEIAK652M-A</t>
  </si>
  <si>
    <t>GEIAK628M_A</t>
  </si>
  <si>
    <t>GEIAK250B</t>
  </si>
  <si>
    <t>GEIAK691M-A</t>
  </si>
  <si>
    <t>GEIAK631M-a</t>
  </si>
  <si>
    <t>GEIAK210-BL</t>
  </si>
  <si>
    <t>GEIAK900BL</t>
  </si>
  <si>
    <t xml:space="preserve">GEIAK211B    G1BV1-2 (51) G1BMR (33)        XXX. ea    </t>
  </si>
  <si>
    <r>
      <rPr>
        <b/>
        <i/>
        <sz val="7"/>
        <rFont val="Arial"/>
        <family val="2"/>
        <charset val="238"/>
      </rPr>
      <t xml:space="preserve">GEIAK652M-A </t>
    </r>
    <r>
      <rPr>
        <b/>
        <i/>
        <sz val="8"/>
        <rFont val="Arial"/>
        <family val="2"/>
        <charset val="238"/>
      </rPr>
      <t xml:space="preserve">   English MSc                (10)    </t>
    </r>
  </si>
  <si>
    <t xml:space="preserve">GEIAK652M     Gx1MMI (7)   G1MI (8)    In/15    </t>
  </si>
  <si>
    <t xml:space="preserve">min.bizt. inf. Hornyák O.    GEIAK652M        </t>
  </si>
  <si>
    <r>
      <rPr>
        <b/>
        <sz val="8"/>
        <rFont val="Arial"/>
        <family val="2"/>
        <charset val="238"/>
      </rPr>
      <t xml:space="preserve">GEIAK700M    GX1ML (6)      G1MLM (4)     In/15   </t>
    </r>
    <r>
      <rPr>
        <sz val="8"/>
        <rFont val="Arial"/>
        <family val="2"/>
        <charset val="238"/>
      </rPr>
      <t xml:space="preserve"> </t>
    </r>
  </si>
  <si>
    <r>
      <rPr>
        <b/>
        <sz val="8"/>
        <rFont val="Arial"/>
        <family val="2"/>
        <charset val="238"/>
      </rPr>
      <t xml:space="preserve">i+k tech. Hornyák O.    GEIAK700M   </t>
    </r>
    <r>
      <rPr>
        <sz val="8"/>
        <rFont val="Arial"/>
        <family val="2"/>
        <charset val="238"/>
      </rPr>
      <t xml:space="preserve">    </t>
    </r>
  </si>
  <si>
    <t xml:space="preserve">GEIAK170B    G3BGI (30)             In/15 </t>
  </si>
  <si>
    <t>GEIAK682M     Gx1MMI (7)   G1MI (6)    In/104</t>
  </si>
  <si>
    <t>GEIAK682M     Gx1MMI (7)    G1MI (6)      In/104</t>
  </si>
  <si>
    <t xml:space="preserve">GEIAK150B      G2BIT (10) G2BGI (35)             A1/220 </t>
  </si>
  <si>
    <r>
      <rPr>
        <b/>
        <sz val="8"/>
        <rFont val="Arial"/>
        <family val="2"/>
        <charset val="238"/>
      </rPr>
      <t xml:space="preserve">GEIAK230B    G3BGL (4)  In/15     </t>
    </r>
    <r>
      <rPr>
        <b/>
        <sz val="8"/>
        <color theme="0"/>
        <rFont val="Arial"/>
        <family val="2"/>
        <charset val="238"/>
      </rPr>
      <t xml:space="preserve">           </t>
    </r>
  </si>
  <si>
    <t xml:space="preserve">GEIAK230B    G3BGL (4)  In/15                </t>
  </si>
  <si>
    <r>
      <rPr>
        <b/>
        <i/>
        <sz val="7"/>
        <color theme="1"/>
        <rFont val="Arial"/>
        <family val="2"/>
        <charset val="238"/>
      </rPr>
      <t>GEIAK628M_A</t>
    </r>
    <r>
      <rPr>
        <b/>
        <i/>
        <sz val="8"/>
        <color theme="1"/>
        <rFont val="Arial"/>
        <family val="2"/>
        <charset val="238"/>
      </rPr>
      <t xml:space="preserve">    English MSc (10)</t>
    </r>
  </si>
  <si>
    <r>
      <rPr>
        <b/>
        <i/>
        <sz val="7"/>
        <rFont val="Arial"/>
        <family val="2"/>
        <charset val="238"/>
      </rPr>
      <t>GEIAK691M-A</t>
    </r>
    <r>
      <rPr>
        <b/>
        <i/>
        <sz val="8"/>
        <rFont val="Arial"/>
        <family val="2"/>
        <charset val="238"/>
      </rPr>
      <t xml:space="preserve">     English MSC (10)            In/112  </t>
    </r>
  </si>
  <si>
    <t xml:space="preserve">GEIAK130B    G3BI  (32)          </t>
  </si>
  <si>
    <t>mest. int. a.    GEIAK130B             Dudás L.      In/15</t>
  </si>
  <si>
    <t>GEIAK250B    G3BV (42)     In/103</t>
  </si>
  <si>
    <t>GEIAK250B     G3BV (42)     In/103</t>
  </si>
  <si>
    <t>GEIAK170BL    BIL   T     LEVELEZŐS</t>
  </si>
  <si>
    <t>GEIAK170BL    BIL   T      LEVELEZŐS</t>
  </si>
  <si>
    <r>
      <rPr>
        <b/>
        <sz val="8"/>
        <rFont val="Arial"/>
        <family val="2"/>
        <charset val="238"/>
      </rPr>
      <t xml:space="preserve">GEIAK700ML    MLL     LEVELEZŐS </t>
    </r>
    <r>
      <rPr>
        <sz val="8"/>
        <rFont val="Arial"/>
        <family val="2"/>
        <charset val="238"/>
      </rPr>
      <t xml:space="preserve"> </t>
    </r>
  </si>
  <si>
    <t>GEIAK210-BL    BGL      LEVELEZŐS</t>
  </si>
  <si>
    <t>GEIAK900BL    BIL T     LEVELEZŐS</t>
  </si>
  <si>
    <t>Folyamatok modellezése</t>
  </si>
  <si>
    <t xml:space="preserve">GEIAK170B    G3BIT (10) G3BGI (30)             A1/220 </t>
  </si>
  <si>
    <t xml:space="preserve">GEIAK150B    G2BIT (10)             In/15 </t>
  </si>
  <si>
    <t>GEIAK672M</t>
  </si>
  <si>
    <t xml:space="preserve">GEIAK672M    Gx1MMI (7) Gx2MIA (4) In/15    </t>
  </si>
  <si>
    <t xml:space="preserve">Dadv. S.  </t>
  </si>
  <si>
    <t xml:space="preserve">In/9         </t>
  </si>
  <si>
    <t xml:space="preserve">konzultáció    consultation English MSC </t>
  </si>
  <si>
    <t>kari referensi feladatok</t>
  </si>
  <si>
    <t xml:space="preserve">In/9          </t>
  </si>
  <si>
    <t>Kedd 12-15h                   Csütörtök 14-17h</t>
  </si>
  <si>
    <t xml:space="preserve">DIGITAL MANUFACT.         Dadv. S.  </t>
  </si>
  <si>
    <r>
      <rPr>
        <b/>
        <sz val="7"/>
        <rFont val="Arial"/>
        <family val="2"/>
        <charset val="238"/>
      </rPr>
      <t>GEIAK205M-a</t>
    </r>
    <r>
      <rPr>
        <b/>
        <sz val="8"/>
        <rFont val="Arial"/>
        <family val="2"/>
        <charset val="238"/>
      </rPr>
      <t xml:space="preserve">   ERASMUS                  In/9  </t>
    </r>
  </si>
  <si>
    <t>ERASMUS</t>
  </si>
  <si>
    <t>GEIAK205M-a</t>
  </si>
  <si>
    <t>Digital manufacturing</t>
  </si>
  <si>
    <t xml:space="preserve">INTELLIGENT VEHICLES         Dadv. S.  </t>
  </si>
  <si>
    <r>
      <rPr>
        <b/>
        <sz val="7"/>
        <rFont val="Arial"/>
        <family val="2"/>
        <charset val="238"/>
      </rPr>
      <t>GEIAK134B-a</t>
    </r>
    <r>
      <rPr>
        <b/>
        <sz val="8"/>
        <rFont val="Arial"/>
        <family val="2"/>
        <charset val="238"/>
      </rPr>
      <t xml:space="preserve">   ERASMUS                  In/9  </t>
    </r>
  </si>
  <si>
    <t>Intelligent vehicles</t>
  </si>
  <si>
    <t>GEIAK134B-a</t>
  </si>
  <si>
    <t>GEIAK140-BL</t>
  </si>
  <si>
    <t xml:space="preserve">GEIAK140-BL    BiL      LEVELEZŐS      </t>
  </si>
  <si>
    <t>Szerda 10-12h</t>
  </si>
  <si>
    <t xml:space="preserve">konzultáció            Nehéz K.     </t>
  </si>
  <si>
    <t>In/10</t>
  </si>
  <si>
    <r>
      <rPr>
        <b/>
        <i/>
        <sz val="7"/>
        <rFont val="Arial"/>
        <family val="2"/>
        <charset val="238"/>
      </rPr>
      <t>GEIAK691M-A</t>
    </r>
    <r>
      <rPr>
        <b/>
        <i/>
        <sz val="8"/>
        <rFont val="Arial"/>
        <family val="2"/>
        <charset val="238"/>
      </rPr>
      <t xml:space="preserve">    English MSC (10)               In/9  </t>
    </r>
  </si>
  <si>
    <r>
      <rPr>
        <b/>
        <i/>
        <sz val="7"/>
        <rFont val="Arial"/>
        <family val="2"/>
        <charset val="238"/>
      </rPr>
      <t>GEIAK631M-a</t>
    </r>
    <r>
      <rPr>
        <b/>
        <i/>
        <sz val="8"/>
        <rFont val="Arial"/>
        <family val="2"/>
        <charset val="238"/>
      </rPr>
      <t xml:space="preserve">    English MSC (4)                 In/9  </t>
    </r>
  </si>
  <si>
    <r>
      <rPr>
        <b/>
        <i/>
        <sz val="7"/>
        <rFont val="Arial"/>
        <family val="2"/>
        <charset val="238"/>
      </rPr>
      <t>GEIAK631M-a</t>
    </r>
    <r>
      <rPr>
        <b/>
        <i/>
        <sz val="8"/>
        <rFont val="Arial"/>
        <family val="2"/>
        <charset val="238"/>
      </rPr>
      <t xml:space="preserve"> English MSC (4)                    In/9 </t>
    </r>
  </si>
  <si>
    <t xml:space="preserve">In/9     </t>
  </si>
  <si>
    <t xml:space="preserve">GEIAK210B    G1BG (25) A1/201        </t>
  </si>
  <si>
    <t>Tervezésvezetés</t>
  </si>
  <si>
    <t xml:space="preserve">GEIAK210B    GEIAK210-B    G1BG1 (25) A1/201        </t>
  </si>
  <si>
    <t xml:space="preserve">GEIAK210-B    G1BG2 (25)             A1/201 </t>
  </si>
  <si>
    <t xml:space="preserve">GEIAK210-B    G1BG3 (25) A1/201        </t>
  </si>
  <si>
    <t xml:space="preserve">GEIAK210B    GEIAK210-B    G1BG4 (25) A1/201        </t>
  </si>
  <si>
    <t xml:space="preserve">GEIAK210B    GEIAK210-B    G1BG5 (25)             A1/201 </t>
  </si>
  <si>
    <t xml:space="preserve">GEIAK210B    GEIAK210-B    G1BG0 (0)          A1/201        </t>
  </si>
  <si>
    <t xml:space="preserve">GEIAK210B     GEIAK210-B     G1BG6 (0)             A1/201        </t>
  </si>
  <si>
    <t xml:space="preserve">GEIAK210B    GEIAK210-B    G1BG7 (0)             A1/201 </t>
  </si>
  <si>
    <t>GEIAK210B   GEIAK210-B</t>
  </si>
  <si>
    <t xml:space="preserve">GEIAK210B    GEIAK210-B    G1BG (125)               XXXIII. ea </t>
  </si>
  <si>
    <t>GEIAK211-B</t>
  </si>
  <si>
    <t>GEIAK211-BL</t>
  </si>
  <si>
    <t>GEIAK211-B    G1BV2 (26)         A1/201</t>
  </si>
  <si>
    <t>GEIAK211-B    G1BMR (20)         A1/201</t>
  </si>
  <si>
    <t>GEIAK211-B    G1BV1 (25)         A1/201</t>
  </si>
  <si>
    <t>GEIAK211-BL    BVL-V      LEVELEZŐS</t>
  </si>
  <si>
    <t>Hétfő 10-12h                    Szerda 11-12h</t>
  </si>
  <si>
    <t>konzultáció       Bálint G.</t>
  </si>
  <si>
    <t>In/8.B</t>
  </si>
  <si>
    <t>konzultáció       Bálint G.              In/8.B</t>
  </si>
  <si>
    <t>Modelling of dynamic systems</t>
  </si>
  <si>
    <t xml:space="preserve">MODEL. OF DYN. SYS.       Bikfalvi P.       </t>
  </si>
  <si>
    <t xml:space="preserve">konzultáció       Bikfalvi P.       </t>
  </si>
  <si>
    <t xml:space="preserve">In/14                </t>
  </si>
  <si>
    <t>Szerda 12-14h</t>
  </si>
  <si>
    <t xml:space="preserve">GEIAK170B     G3BIT (10)             In/9 </t>
  </si>
  <si>
    <r>
      <rPr>
        <b/>
        <sz val="8"/>
        <rFont val="Arial"/>
        <family val="2"/>
        <charset val="238"/>
      </rPr>
      <t xml:space="preserve">!1             GX1ML (6)      G1MLM (4)     In/15   </t>
    </r>
    <r>
      <rPr>
        <sz val="8"/>
        <rFont val="Arial"/>
        <family val="2"/>
        <charset val="238"/>
      </rPr>
      <t xml:space="preserve"> </t>
    </r>
  </si>
  <si>
    <t>GEIAK001B-a</t>
  </si>
  <si>
    <r>
      <rPr>
        <b/>
        <sz val="7"/>
        <rFont val="Arial"/>
        <family val="2"/>
        <charset val="238"/>
      </rPr>
      <t>GEIAK001B-a</t>
    </r>
    <r>
      <rPr>
        <b/>
        <sz val="8"/>
        <rFont val="Arial"/>
        <family val="2"/>
        <charset val="238"/>
      </rPr>
      <t xml:space="preserve">       ERASMUS  In/15                </t>
    </r>
  </si>
  <si>
    <t>Hétfő 11-12h                           Kedd 8-10h</t>
  </si>
  <si>
    <t xml:space="preserve">konzultáció     Hornyák O.        </t>
  </si>
  <si>
    <t xml:space="preserve">In/10    </t>
  </si>
  <si>
    <t xml:space="preserve">konzultáció     Hornyák O.          In/10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</si>
</sst>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8"/>
      <name val="Futura Md BT"/>
      <family val="2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 tint="-0.34998626667073579"/>
      <name val="Arial"/>
      <family val="2"/>
      <charset val="238"/>
    </font>
    <font>
      <sz val="8"/>
      <color theme="1" tint="-0.3499862666707357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24"/>
      <name val="Verdana"/>
      <family val="2"/>
      <charset val="238"/>
    </font>
    <font>
      <b/>
      <i/>
      <sz val="7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8"/>
      <color theme="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203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3" borderId="0" xfId="0" applyFont="1" applyFill="1"/>
    <xf numFmtId="0" fontId="8" fillId="0" borderId="0" xfId="0" applyFont="1"/>
    <xf numFmtId="2" fontId="8" fillId="0" borderId="0" xfId="0" applyNumberFormat="1" applyFont="1"/>
    <xf numFmtId="0" fontId="8" fillId="0" borderId="0" xfId="0" applyFont="1" applyFill="1" applyBorder="1"/>
    <xf numFmtId="0" fontId="8" fillId="0" borderId="0" xfId="0" applyFont="1" applyAlignment="1">
      <alignment horizontal="center" wrapText="1"/>
    </xf>
    <xf numFmtId="0" fontId="8" fillId="0" borderId="0" xfId="1" applyBorder="1" applyAlignment="1">
      <alignment vertical="center" wrapText="1"/>
    </xf>
    <xf numFmtId="0" fontId="8" fillId="0" borderId="0" xfId="1" applyBorder="1" applyAlignment="1"/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1" fillId="0" borderId="0" xfId="1" applyFont="1" applyFill="1" applyBorder="1" applyAlignment="1">
      <alignment vertical="center" wrapText="1"/>
    </xf>
    <xf numFmtId="0" fontId="1" fillId="0" borderId="12" xfId="0" applyFont="1" applyFill="1" applyBorder="1"/>
    <xf numFmtId="0" fontId="1" fillId="0" borderId="0" xfId="0" applyFont="1" applyFill="1"/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1" applyFont="1" applyFill="1" applyBorder="1" applyAlignment="1">
      <alignment vertical="center" wrapText="1"/>
    </xf>
    <xf numFmtId="0" fontId="8" fillId="0" borderId="0" xfId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6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8" fillId="0" borderId="0" xfId="0" applyNumberFormat="1" applyFont="1"/>
    <xf numFmtId="0" fontId="8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5" fillId="7" borderId="22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11" fontId="8" fillId="0" borderId="0" xfId="0" applyNumberFormat="1" applyFont="1" applyAlignment="1">
      <alignment horizont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/>
    <xf numFmtId="0" fontId="13" fillId="0" borderId="2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" fillId="0" borderId="27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/>
    <xf numFmtId="0" fontId="5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/>
    <xf numFmtId="0" fontId="10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/>
    <xf numFmtId="0" fontId="5" fillId="0" borderId="3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8" fillId="0" borderId="41" xfId="0" applyFont="1" applyBorder="1"/>
    <xf numFmtId="0" fontId="13" fillId="4" borderId="43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30" xfId="0" applyFont="1" applyFill="1" applyBorder="1" applyAlignment="1">
      <alignment horizontal="center" vertical="center" wrapText="1"/>
    </xf>
    <xf numFmtId="0" fontId="17" fillId="9" borderId="3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 wrapText="1"/>
    </xf>
    <xf numFmtId="0" fontId="7" fillId="10" borderId="4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Alignment="1">
      <alignment horizontal="left"/>
    </xf>
    <xf numFmtId="0" fontId="7" fillId="11" borderId="31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7" fillId="6" borderId="31" xfId="0" applyFont="1" applyFill="1" applyBorder="1" applyAlignment="1">
      <alignment horizontal="center" vertical="center" wrapText="1"/>
    </xf>
    <xf numFmtId="14" fontId="7" fillId="6" borderId="31" xfId="0" applyNumberFormat="1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14" fontId="5" fillId="8" borderId="24" xfId="0" applyNumberFormat="1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14" fontId="6" fillId="2" borderId="24" xfId="0" applyNumberFormat="1" applyFont="1" applyFill="1" applyBorder="1" applyAlignment="1">
      <alignment horizontal="center" vertical="center" wrapText="1"/>
    </xf>
    <xf numFmtId="14" fontId="6" fillId="2" borderId="23" xfId="0" applyNumberFormat="1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14" fontId="6" fillId="2" borderId="45" xfId="0" applyNumberFormat="1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14" fontId="13" fillId="4" borderId="0" xfId="0" applyNumberFormat="1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horizontal="center" vertical="center" wrapText="1"/>
    </xf>
    <xf numFmtId="0" fontId="7" fillId="11" borderId="5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11" fontId="1" fillId="0" borderId="0" xfId="0" applyNumberFormat="1" applyFont="1" applyAlignment="1">
      <alignment horizontal="center"/>
    </xf>
    <xf numFmtId="0" fontId="21" fillId="0" borderId="0" xfId="0" applyFont="1"/>
    <xf numFmtId="0" fontId="8" fillId="0" borderId="0" xfId="0" applyFont="1" applyAlignment="1">
      <alignment vertical="center"/>
    </xf>
    <xf numFmtId="0" fontId="22" fillId="0" borderId="0" xfId="0" applyFont="1"/>
    <xf numFmtId="49" fontId="21" fillId="0" borderId="0" xfId="0" applyNumberFormat="1" applyFont="1" applyAlignment="1">
      <alignment horizontal="right"/>
    </xf>
    <xf numFmtId="11" fontId="1" fillId="0" borderId="0" xfId="0" applyNumberFormat="1" applyFont="1" applyAlignment="1">
      <alignment horizontal="center" wrapText="1"/>
    </xf>
    <xf numFmtId="2" fontId="21" fillId="0" borderId="0" xfId="0" applyNumberFormat="1" applyFont="1"/>
    <xf numFmtId="0" fontId="21" fillId="0" borderId="0" xfId="0" applyFont="1" applyAlignment="1">
      <alignment horizontal="center"/>
    </xf>
    <xf numFmtId="1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17" fillId="9" borderId="51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5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7" fillId="6" borderId="26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14" fontId="6" fillId="2" borderId="35" xfId="0" applyNumberFormat="1" applyFont="1" applyFill="1" applyBorder="1" applyAlignment="1">
      <alignment horizontal="center" vertical="center" wrapText="1"/>
    </xf>
    <xf numFmtId="0" fontId="1" fillId="0" borderId="27" xfId="0" applyFont="1" applyBorder="1"/>
    <xf numFmtId="0" fontId="5" fillId="7" borderId="40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" fillId="0" borderId="41" xfId="0" applyFont="1" applyBorder="1"/>
    <xf numFmtId="0" fontId="25" fillId="11" borderId="22" xfId="0" applyFont="1" applyFill="1" applyBorder="1" applyAlignment="1">
      <alignment horizontal="center" vertical="center" wrapText="1"/>
    </xf>
    <xf numFmtId="0" fontId="25" fillId="11" borderId="24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11" fontId="19" fillId="0" borderId="13" xfId="0" applyNumberFormat="1" applyFont="1" applyFill="1" applyBorder="1" applyAlignment="1">
      <alignment horizontal="center"/>
    </xf>
    <xf numFmtId="0" fontId="0" fillId="0" borderId="11" xfId="0" applyFont="1" applyBorder="1" applyAlignment="1"/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4" xfId="0" applyFont="1" applyFill="1" applyBorder="1" applyAlignment="1"/>
    <xf numFmtId="0" fontId="0" fillId="0" borderId="0" xfId="0" applyBorder="1" applyAlignment="1"/>
    <xf numFmtId="0" fontId="1" fillId="0" borderId="2" xfId="1" applyFont="1" applyBorder="1" applyAlignment="1">
      <alignment horizontal="left"/>
    </xf>
    <xf numFmtId="0" fontId="8" fillId="0" borderId="1" xfId="1" applyBorder="1" applyAlignment="1">
      <alignment horizontal="left"/>
    </xf>
    <xf numFmtId="0" fontId="1" fillId="0" borderId="1" xfId="1" applyFont="1" applyFill="1" applyBorder="1" applyAlignment="1">
      <alignment wrapText="1"/>
    </xf>
    <xf numFmtId="0" fontId="8" fillId="0" borderId="9" xfId="1" applyBorder="1" applyAlignment="1">
      <alignment wrapText="1"/>
    </xf>
    <xf numFmtId="0" fontId="16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19" xfId="0" applyFont="1" applyFill="1" applyBorder="1" applyAlignment="1">
      <alignment horizontal="center"/>
    </xf>
    <xf numFmtId="0" fontId="1" fillId="0" borderId="4" xfId="1" applyFont="1" applyFill="1" applyBorder="1" applyAlignment="1">
      <alignment horizontal="left" vertical="center"/>
    </xf>
    <xf numFmtId="0" fontId="8" fillId="0" borderId="0" xfId="1" applyBorder="1" applyAlignment="1">
      <alignment horizontal="left" vertical="center"/>
    </xf>
    <xf numFmtId="0" fontId="1" fillId="0" borderId="0" xfId="1" applyFont="1" applyFill="1" applyBorder="1" applyAlignment="1">
      <alignment vertical="center" wrapText="1"/>
    </xf>
    <xf numFmtId="0" fontId="1" fillId="0" borderId="7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8" fillId="0" borderId="0" xfId="1" applyBorder="1" applyAlignment="1">
      <alignment horizontal="left" vertical="center" wrapText="1"/>
    </xf>
    <xf numFmtId="0" fontId="8" fillId="0" borderId="7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7" xfId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Fill="1" applyBorder="1" applyAlignment="1">
      <alignment vertical="center" wrapText="1"/>
    </xf>
    <xf numFmtId="0" fontId="1" fillId="0" borderId="8" xfId="1" applyFont="1" applyFill="1" applyBorder="1" applyAlignment="1">
      <alignment vertical="center" wrapText="1"/>
    </xf>
    <xf numFmtId="0" fontId="1" fillId="0" borderId="4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</cellXfs>
  <cellStyles count="4">
    <cellStyle name="Normál" xfId="0" builtinId="0"/>
    <cellStyle name="Normál 2" xfId="1"/>
    <cellStyle name="Normál 3" xfId="2"/>
    <cellStyle name="Normál 3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F0"/>
      <color rgb="FFFF9900"/>
      <color rgb="FFFF00FF"/>
      <color rgb="FFFF0066"/>
      <color rgb="FF000066"/>
      <color rgb="FFFF0000"/>
      <color rgb="FF00800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tabSelected="1"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B1"/>
    </sheetView>
  </sheetViews>
  <sheetFormatPr defaultColWidth="9.453125" defaultRowHeight="13"/>
  <cols>
    <col min="1" max="1" width="6.453125" style="2" customWidth="1"/>
    <col min="2" max="3" width="10.54296875" style="2" customWidth="1"/>
    <col min="4" max="4" width="10.54296875" style="5" customWidth="1"/>
    <col min="5" max="7" width="10.54296875" style="1" customWidth="1"/>
    <col min="8" max="26" width="10.54296875" style="2" customWidth="1"/>
    <col min="27" max="27" width="10.54296875" style="17" customWidth="1"/>
    <col min="28" max="29" width="10.54296875" style="2" customWidth="1"/>
    <col min="30" max="34" width="10.54296875" style="17" customWidth="1"/>
    <col min="35" max="37" width="10.54296875" style="2" customWidth="1"/>
    <col min="38" max="16384" width="9.453125" style="2"/>
  </cols>
  <sheetData>
    <row r="1" spans="1:37" ht="45" customHeight="1" thickTop="1" thickBot="1">
      <c r="A1" s="169" t="s">
        <v>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10"/>
      <c r="AD1" s="134"/>
      <c r="AE1" s="14" t="s">
        <v>139</v>
      </c>
      <c r="AF1" s="16"/>
      <c r="AG1" s="7"/>
    </row>
    <row r="2" spans="1:37" s="3" customFormat="1" ht="15.5">
      <c r="A2" s="13"/>
      <c r="B2" s="171" t="s">
        <v>0</v>
      </c>
      <c r="C2" s="190"/>
      <c r="D2" s="191"/>
      <c r="E2" s="193" t="s">
        <v>1</v>
      </c>
      <c r="F2" s="193"/>
      <c r="G2" s="193"/>
      <c r="H2" s="171" t="s">
        <v>2</v>
      </c>
      <c r="I2" s="172"/>
      <c r="J2" s="172"/>
      <c r="K2" s="172"/>
      <c r="L2" s="172"/>
      <c r="M2" s="172"/>
      <c r="N2" s="172"/>
      <c r="O2" s="194"/>
      <c r="P2" s="180" t="s">
        <v>3</v>
      </c>
      <c r="Q2" s="181"/>
      <c r="R2" s="181"/>
      <c r="S2" s="181"/>
      <c r="T2" s="181"/>
      <c r="U2" s="182"/>
      <c r="V2" s="171" t="s">
        <v>4</v>
      </c>
      <c r="W2" s="190"/>
      <c r="X2" s="190"/>
      <c r="Y2" s="190"/>
      <c r="Z2" s="191"/>
      <c r="AA2" s="171" t="s">
        <v>70</v>
      </c>
      <c r="AB2" s="172"/>
      <c r="AC2" s="172"/>
      <c r="AD2" s="172"/>
      <c r="AE2" s="173"/>
      <c r="AF2" s="18"/>
      <c r="AG2" s="19"/>
      <c r="AH2" s="19"/>
    </row>
    <row r="3" spans="1:37" ht="46" customHeight="1" thickBot="1">
      <c r="A3" s="27" t="s">
        <v>5</v>
      </c>
      <c r="B3" s="88" t="s">
        <v>106</v>
      </c>
      <c r="C3" s="92" t="s">
        <v>116</v>
      </c>
      <c r="D3" s="87"/>
      <c r="E3" s="30"/>
      <c r="F3" s="53" t="s">
        <v>273</v>
      </c>
      <c r="G3" s="59"/>
      <c r="H3" s="62" t="s">
        <v>110</v>
      </c>
      <c r="I3" s="44" t="s">
        <v>94</v>
      </c>
      <c r="J3" s="39"/>
      <c r="K3" s="12"/>
      <c r="L3" s="39"/>
      <c r="M3" s="39"/>
      <c r="N3" s="39"/>
      <c r="O3" s="58"/>
      <c r="P3" s="83" t="s">
        <v>134</v>
      </c>
      <c r="Q3" s="41" t="s">
        <v>105</v>
      </c>
      <c r="R3" s="11"/>
      <c r="S3" s="26"/>
      <c r="T3" s="26"/>
      <c r="U3" s="59"/>
      <c r="V3" s="67" t="s">
        <v>123</v>
      </c>
      <c r="W3" s="55" t="s">
        <v>121</v>
      </c>
      <c r="X3" s="83" t="s">
        <v>135</v>
      </c>
      <c r="Y3" s="32"/>
      <c r="Z3" s="59"/>
      <c r="AA3" s="124" t="s">
        <v>161</v>
      </c>
      <c r="AB3" s="44" t="s">
        <v>162</v>
      </c>
      <c r="AC3" s="44" t="s">
        <v>166</v>
      </c>
      <c r="AD3" s="114" t="s">
        <v>110</v>
      </c>
      <c r="AE3" s="128" t="s">
        <v>170</v>
      </c>
      <c r="AF3" s="1"/>
      <c r="AH3" s="12"/>
      <c r="AJ3" s="20"/>
    </row>
    <row r="4" spans="1:37" ht="46" customHeight="1" thickBot="1">
      <c r="A4" s="28" t="s">
        <v>9</v>
      </c>
      <c r="B4" s="89" t="s">
        <v>255</v>
      </c>
      <c r="C4" s="93" t="s">
        <v>190</v>
      </c>
      <c r="D4" s="87"/>
      <c r="E4" s="85" t="s">
        <v>52</v>
      </c>
      <c r="F4" s="54" t="s">
        <v>274</v>
      </c>
      <c r="G4" s="65"/>
      <c r="H4" s="63" t="s">
        <v>193</v>
      </c>
      <c r="I4" s="46" t="s">
        <v>189</v>
      </c>
      <c r="J4" s="32"/>
      <c r="K4" s="32"/>
      <c r="L4" s="32"/>
      <c r="M4" s="32"/>
      <c r="N4" s="32"/>
      <c r="O4" s="59"/>
      <c r="P4" s="84" t="s">
        <v>268</v>
      </c>
      <c r="Q4" s="42" t="s">
        <v>111</v>
      </c>
      <c r="R4" s="25"/>
      <c r="S4" s="26"/>
      <c r="T4" s="26"/>
      <c r="U4" s="59"/>
      <c r="V4" s="68" t="s">
        <v>216</v>
      </c>
      <c r="W4" s="56" t="s">
        <v>205</v>
      </c>
      <c r="X4" s="84" t="s">
        <v>250</v>
      </c>
      <c r="Y4" s="30"/>
      <c r="Z4" s="59"/>
      <c r="AA4" s="125" t="s">
        <v>258</v>
      </c>
      <c r="AB4" s="45" t="s">
        <v>210</v>
      </c>
      <c r="AC4" s="45" t="s">
        <v>211</v>
      </c>
      <c r="AD4" s="115" t="s">
        <v>209</v>
      </c>
      <c r="AE4" s="129" t="s">
        <v>233</v>
      </c>
      <c r="AF4" s="1"/>
      <c r="AH4" s="12"/>
    </row>
    <row r="5" spans="1:37" ht="46" customHeight="1" thickBot="1">
      <c r="A5" s="28" t="s">
        <v>10</v>
      </c>
      <c r="B5" s="88" t="s">
        <v>260</v>
      </c>
      <c r="C5" s="94" t="s">
        <v>125</v>
      </c>
      <c r="D5" s="59"/>
      <c r="E5" s="109" t="s">
        <v>151</v>
      </c>
      <c r="F5" s="53" t="s">
        <v>90</v>
      </c>
      <c r="G5" s="104" t="s">
        <v>104</v>
      </c>
      <c r="J5" s="55" t="s">
        <v>235</v>
      </c>
      <c r="K5" s="95" t="s">
        <v>113</v>
      </c>
      <c r="L5" s="51" t="s">
        <v>131</v>
      </c>
      <c r="M5" s="26"/>
      <c r="N5" s="44" t="s">
        <v>52</v>
      </c>
      <c r="O5" s="164"/>
      <c r="P5" s="163" t="s">
        <v>106</v>
      </c>
      <c r="Q5" s="42" t="s">
        <v>199</v>
      </c>
      <c r="R5" s="48" t="s">
        <v>147</v>
      </c>
      <c r="S5" s="44" t="s">
        <v>91</v>
      </c>
      <c r="T5" s="154" t="s">
        <v>115</v>
      </c>
      <c r="U5" s="160"/>
      <c r="V5" s="67" t="s">
        <v>124</v>
      </c>
      <c r="W5" s="56" t="s">
        <v>120</v>
      </c>
      <c r="X5" s="101" t="s">
        <v>7</v>
      </c>
      <c r="Y5" s="26"/>
      <c r="Z5" s="59"/>
      <c r="AA5" s="126">
        <v>42483</v>
      </c>
      <c r="AB5" s="118" t="s">
        <v>164</v>
      </c>
      <c r="AC5" s="118">
        <v>42490</v>
      </c>
      <c r="AD5" s="116">
        <v>42469</v>
      </c>
      <c r="AE5" s="129" t="s">
        <v>173</v>
      </c>
      <c r="AF5" s="1"/>
      <c r="AH5" s="11"/>
      <c r="AJ5" s="5"/>
    </row>
    <row r="6" spans="1:37" ht="46" customHeight="1" thickBot="1">
      <c r="A6" s="28" t="s">
        <v>11</v>
      </c>
      <c r="B6" s="89" t="s">
        <v>261</v>
      </c>
      <c r="C6" s="168" t="s">
        <v>275</v>
      </c>
      <c r="D6" s="59"/>
      <c r="E6" s="86" t="s">
        <v>152</v>
      </c>
      <c r="F6" s="54" t="s">
        <v>191</v>
      </c>
      <c r="G6" s="103" t="s">
        <v>256</v>
      </c>
      <c r="J6" s="57" t="s">
        <v>236</v>
      </c>
      <c r="K6" s="96" t="s">
        <v>237</v>
      </c>
      <c r="L6" s="150" t="s">
        <v>195</v>
      </c>
      <c r="M6" s="151" t="s">
        <v>262</v>
      </c>
      <c r="N6" s="45" t="s">
        <v>145</v>
      </c>
      <c r="O6" s="164"/>
      <c r="P6" s="127" t="s">
        <v>257</v>
      </c>
      <c r="Q6" s="41" t="s">
        <v>114</v>
      </c>
      <c r="R6" s="49" t="s">
        <v>148</v>
      </c>
      <c r="S6" s="46" t="s">
        <v>252</v>
      </c>
      <c r="T6" s="155" t="s">
        <v>141</v>
      </c>
      <c r="U6" s="160"/>
      <c r="V6" s="68" t="s">
        <v>216</v>
      </c>
      <c r="W6" s="56" t="s">
        <v>206</v>
      </c>
      <c r="X6" s="102" t="s">
        <v>241</v>
      </c>
      <c r="Y6" s="36"/>
      <c r="Z6" s="59"/>
      <c r="AA6" s="127" t="s">
        <v>160</v>
      </c>
      <c r="AB6" s="119" t="s">
        <v>163</v>
      </c>
      <c r="AC6" s="119" t="s">
        <v>169</v>
      </c>
      <c r="AD6" s="117" t="s">
        <v>174</v>
      </c>
      <c r="AE6" s="130" t="s">
        <v>172</v>
      </c>
      <c r="AF6" s="1"/>
      <c r="AH6" s="11"/>
    </row>
    <row r="7" spans="1:37" ht="46" customHeight="1" thickBot="1">
      <c r="A7" s="28" t="s">
        <v>12</v>
      </c>
      <c r="B7" s="90" t="s">
        <v>7</v>
      </c>
      <c r="C7" s="30"/>
      <c r="D7" s="58"/>
      <c r="E7" s="83" t="s">
        <v>135</v>
      </c>
      <c r="F7" s="95" t="s">
        <v>219</v>
      </c>
      <c r="G7" s="59"/>
      <c r="H7" s="62" t="s">
        <v>194</v>
      </c>
      <c r="I7" s="50" t="s">
        <v>192</v>
      </c>
      <c r="J7" s="55" t="s">
        <v>6</v>
      </c>
      <c r="K7" s="97" t="s">
        <v>129</v>
      </c>
      <c r="L7" s="48" t="s">
        <v>95</v>
      </c>
      <c r="M7" s="101" t="s">
        <v>7</v>
      </c>
      <c r="N7" s="46" t="s">
        <v>146</v>
      </c>
      <c r="O7" s="161" t="s">
        <v>265</v>
      </c>
      <c r="P7" s="163" t="s">
        <v>7</v>
      </c>
      <c r="Q7" s="47" t="s">
        <v>200</v>
      </c>
      <c r="R7" s="48" t="s">
        <v>112</v>
      </c>
      <c r="S7" s="95" t="s">
        <v>127</v>
      </c>
      <c r="T7" s="155" t="s">
        <v>201</v>
      </c>
      <c r="U7" s="160"/>
      <c r="V7" s="157" t="s">
        <v>112</v>
      </c>
      <c r="W7" s="165" t="s">
        <v>177</v>
      </c>
      <c r="X7" s="26"/>
      <c r="Y7" s="114" t="s">
        <v>110</v>
      </c>
      <c r="Z7" s="69"/>
      <c r="AA7" s="26"/>
      <c r="AB7" s="26"/>
      <c r="AC7" s="26"/>
      <c r="AD7" s="30"/>
      <c r="AE7" s="70"/>
      <c r="AF7" s="1"/>
      <c r="AK7" s="5"/>
    </row>
    <row r="8" spans="1:37" ht="46" customHeight="1" thickBot="1">
      <c r="A8" s="28" t="s">
        <v>13</v>
      </c>
      <c r="B8" s="91" t="s">
        <v>249</v>
      </c>
      <c r="C8" s="30"/>
      <c r="D8" s="60"/>
      <c r="E8" s="84" t="s">
        <v>244</v>
      </c>
      <c r="F8" s="145" t="s">
        <v>217</v>
      </c>
      <c r="G8" s="59"/>
      <c r="H8" s="64" t="s">
        <v>269</v>
      </c>
      <c r="I8" s="43" t="s">
        <v>142</v>
      </c>
      <c r="J8" s="57" t="s">
        <v>196</v>
      </c>
      <c r="K8" s="98" t="s">
        <v>238</v>
      </c>
      <c r="L8" s="49" t="s">
        <v>198</v>
      </c>
      <c r="M8" s="102" t="s">
        <v>245</v>
      </c>
      <c r="N8" s="125"/>
      <c r="O8" s="162" t="s">
        <v>266</v>
      </c>
      <c r="P8" s="131" t="s">
        <v>246</v>
      </c>
      <c r="Q8" s="44" t="s">
        <v>130</v>
      </c>
      <c r="R8" s="49" t="s">
        <v>213</v>
      </c>
      <c r="S8" s="98" t="s">
        <v>202</v>
      </c>
      <c r="T8" s="156" t="s">
        <v>240</v>
      </c>
      <c r="U8" s="161" t="s">
        <v>264</v>
      </c>
      <c r="V8" s="111" t="s">
        <v>207</v>
      </c>
      <c r="W8" s="166" t="s">
        <v>208</v>
      </c>
      <c r="X8" s="26"/>
      <c r="Y8" s="115" t="s">
        <v>209</v>
      </c>
      <c r="Z8" s="69"/>
      <c r="AA8" s="26"/>
      <c r="AB8" s="26"/>
      <c r="AC8" s="26"/>
      <c r="AD8" s="30"/>
      <c r="AE8" s="70"/>
      <c r="AF8" s="1"/>
    </row>
    <row r="9" spans="1:37" ht="46" customHeight="1" thickBot="1">
      <c r="A9" s="28" t="s">
        <v>14</v>
      </c>
      <c r="B9" s="88" t="s">
        <v>7</v>
      </c>
      <c r="C9" s="146" t="s">
        <v>223</v>
      </c>
      <c r="D9" s="61"/>
      <c r="E9" s="85" t="s">
        <v>97</v>
      </c>
      <c r="F9" s="96" t="s">
        <v>218</v>
      </c>
      <c r="G9" s="59"/>
      <c r="I9" s="25"/>
      <c r="J9" s="55" t="s">
        <v>8</v>
      </c>
      <c r="K9" s="99" t="s">
        <v>143</v>
      </c>
      <c r="L9" s="26"/>
      <c r="M9" s="101" t="s">
        <v>7</v>
      </c>
      <c r="N9" s="125"/>
      <c r="P9" s="132" t="s">
        <v>135</v>
      </c>
      <c r="Q9" s="45" t="s">
        <v>203</v>
      </c>
      <c r="R9" s="105" t="s">
        <v>149</v>
      </c>
      <c r="S9" s="146" t="s">
        <v>220</v>
      </c>
      <c r="U9" s="162" t="s">
        <v>271</v>
      </c>
      <c r="V9" s="112" t="s">
        <v>181</v>
      </c>
      <c r="W9" s="166" t="s">
        <v>179</v>
      </c>
      <c r="X9" s="26"/>
      <c r="Y9" s="116">
        <v>42468</v>
      </c>
      <c r="Z9" s="69"/>
      <c r="AA9" s="33"/>
      <c r="AB9" s="26"/>
      <c r="AC9" s="26"/>
      <c r="AD9" s="30"/>
      <c r="AE9" s="70"/>
      <c r="AF9" s="1"/>
      <c r="AG9" s="12"/>
      <c r="AH9" s="11"/>
      <c r="AI9" s="20"/>
      <c r="AJ9" s="20"/>
    </row>
    <row r="10" spans="1:37" ht="46" customHeight="1" thickBot="1">
      <c r="A10" s="28" t="s">
        <v>15</v>
      </c>
      <c r="B10" s="89" t="s">
        <v>248</v>
      </c>
      <c r="C10" s="147" t="s">
        <v>224</v>
      </c>
      <c r="D10" s="61"/>
      <c r="E10" s="86" t="s">
        <v>214</v>
      </c>
      <c r="G10" s="59"/>
      <c r="I10" s="25"/>
      <c r="J10" s="57" t="s">
        <v>197</v>
      </c>
      <c r="K10" s="100" t="s">
        <v>239</v>
      </c>
      <c r="L10" s="26"/>
      <c r="M10" s="102" t="s">
        <v>243</v>
      </c>
      <c r="N10" s="125"/>
      <c r="P10" s="133" t="s">
        <v>247</v>
      </c>
      <c r="Q10" s="46" t="s">
        <v>146</v>
      </c>
      <c r="S10" s="148" t="s">
        <v>217</v>
      </c>
      <c r="U10" s="160"/>
      <c r="V10" s="113" t="s">
        <v>180</v>
      </c>
      <c r="W10" s="167" t="s">
        <v>178</v>
      </c>
      <c r="X10" s="26"/>
      <c r="Y10" s="117" t="s">
        <v>176</v>
      </c>
      <c r="Z10" s="69"/>
      <c r="AA10" s="26"/>
      <c r="AB10" s="26"/>
      <c r="AC10" s="26"/>
      <c r="AD10" s="34"/>
      <c r="AE10" s="70"/>
      <c r="AG10" s="12"/>
      <c r="AH10" s="11"/>
      <c r="AI10" s="20"/>
    </row>
    <row r="11" spans="1:37" ht="46" customHeight="1" thickBot="1">
      <c r="A11" s="28" t="s">
        <v>16</v>
      </c>
      <c r="B11" s="40"/>
      <c r="C11" s="146" t="s">
        <v>228</v>
      </c>
      <c r="D11" s="58"/>
      <c r="F11" s="30"/>
      <c r="G11" s="66"/>
      <c r="J11" s="36"/>
      <c r="K11" s="1"/>
      <c r="L11" s="36"/>
      <c r="M11" s="36"/>
      <c r="N11" s="36"/>
      <c r="O11" s="59"/>
      <c r="Q11" s="81" t="s">
        <v>204</v>
      </c>
      <c r="S11" s="147" t="s">
        <v>221</v>
      </c>
      <c r="U11" s="59"/>
      <c r="V11" s="153" t="s">
        <v>94</v>
      </c>
      <c r="W11" s="44" t="s">
        <v>162</v>
      </c>
      <c r="X11" s="44" t="s">
        <v>166</v>
      </c>
      <c r="Y11" s="114" t="s">
        <v>110</v>
      </c>
      <c r="Z11" s="120" t="s">
        <v>170</v>
      </c>
      <c r="AA11" s="1"/>
      <c r="AB11" s="26"/>
      <c r="AC11" s="26"/>
      <c r="AD11" s="1"/>
      <c r="AE11" s="71"/>
      <c r="AG11" s="1"/>
    </row>
    <row r="12" spans="1:37" ht="46" customHeight="1" thickBot="1">
      <c r="A12" s="28" t="s">
        <v>17</v>
      </c>
      <c r="B12" s="40"/>
      <c r="C12" s="147" t="s">
        <v>229</v>
      </c>
      <c r="D12" s="58"/>
      <c r="F12" s="30"/>
      <c r="G12" s="66"/>
      <c r="J12" s="31"/>
      <c r="K12" s="31"/>
      <c r="L12" s="31"/>
      <c r="M12" s="31"/>
      <c r="N12" s="31"/>
      <c r="O12" s="65"/>
      <c r="P12" s="26"/>
      <c r="T12" s="153"/>
      <c r="U12" s="65"/>
      <c r="V12" s="153" t="s">
        <v>258</v>
      </c>
      <c r="W12" s="45" t="s">
        <v>210</v>
      </c>
      <c r="X12" s="45" t="s">
        <v>211</v>
      </c>
      <c r="Y12" s="115" t="s">
        <v>209</v>
      </c>
      <c r="Z12" s="120" t="s">
        <v>233</v>
      </c>
      <c r="AA12" s="1"/>
      <c r="AB12" s="26"/>
      <c r="AC12" s="26"/>
      <c r="AD12" s="1"/>
      <c r="AE12" s="71"/>
      <c r="AF12" s="1"/>
    </row>
    <row r="13" spans="1:37" s="4" customFormat="1" ht="46" customHeight="1" thickBot="1">
      <c r="A13" s="28" t="s">
        <v>18</v>
      </c>
      <c r="B13" s="79"/>
      <c r="C13" s="1"/>
      <c r="D13" s="58"/>
      <c r="E13" s="26"/>
      <c r="F13" s="26"/>
      <c r="G13" s="59"/>
      <c r="H13" s="1"/>
      <c r="I13" s="1"/>
      <c r="J13" s="36"/>
      <c r="K13" s="30"/>
      <c r="L13" s="30"/>
      <c r="M13" s="30"/>
      <c r="N13" s="30"/>
      <c r="O13" s="65"/>
      <c r="P13" s="1"/>
      <c r="Q13" s="30"/>
      <c r="R13" s="1"/>
      <c r="S13" s="1"/>
      <c r="T13" s="36"/>
      <c r="U13" s="66"/>
      <c r="V13" s="158" t="s">
        <v>159</v>
      </c>
      <c r="W13" s="118" t="s">
        <v>165</v>
      </c>
      <c r="X13" s="118" t="s">
        <v>167</v>
      </c>
      <c r="Y13" s="116">
        <v>42468</v>
      </c>
      <c r="Z13" s="120" t="s">
        <v>171</v>
      </c>
      <c r="AA13" s="26"/>
      <c r="AB13" s="35"/>
      <c r="AC13" s="35"/>
      <c r="AD13" s="26"/>
      <c r="AE13" s="72"/>
      <c r="AF13" s="1"/>
      <c r="AG13" s="17"/>
      <c r="AH13" s="17"/>
    </row>
    <row r="14" spans="1:37" s="4" customFormat="1" ht="46" customHeight="1" thickBot="1">
      <c r="A14" s="29" t="s">
        <v>19</v>
      </c>
      <c r="B14" s="80"/>
      <c r="C14" s="73"/>
      <c r="D14" s="74"/>
      <c r="E14" s="75"/>
      <c r="F14" s="75"/>
      <c r="G14" s="76"/>
      <c r="H14" s="73"/>
      <c r="I14" s="75"/>
      <c r="J14" s="75"/>
      <c r="K14" s="75"/>
      <c r="L14" s="75"/>
      <c r="M14" s="75"/>
      <c r="N14" s="75"/>
      <c r="O14" s="76"/>
      <c r="P14" s="75"/>
      <c r="Q14" s="75"/>
      <c r="R14" s="75"/>
      <c r="S14" s="75"/>
      <c r="T14" s="75"/>
      <c r="U14" s="76"/>
      <c r="V14" s="159" t="s">
        <v>158</v>
      </c>
      <c r="W14" s="122" t="s">
        <v>158</v>
      </c>
      <c r="X14" s="122" t="s">
        <v>168</v>
      </c>
      <c r="Y14" s="123" t="s">
        <v>175</v>
      </c>
      <c r="Z14" s="121" t="s">
        <v>172</v>
      </c>
      <c r="AA14" s="73"/>
      <c r="AB14" s="77"/>
      <c r="AC14" s="77"/>
      <c r="AD14" s="75"/>
      <c r="AE14" s="78"/>
      <c r="AF14" s="1"/>
      <c r="AG14" s="17"/>
      <c r="AH14" s="17"/>
    </row>
    <row r="15" spans="1:37" ht="15.5" thickTop="1" thickBot="1">
      <c r="A15" s="17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B15" s="17"/>
      <c r="AC15" s="17"/>
      <c r="AD15" s="1"/>
      <c r="AE15" s="1"/>
    </row>
    <row r="16" spans="1:37" ht="12.75" customHeight="1">
      <c r="B16" s="176" t="s">
        <v>20</v>
      </c>
      <c r="C16" s="177"/>
      <c r="D16" s="178" t="s">
        <v>21</v>
      </c>
      <c r="E16" s="179"/>
      <c r="F16" s="22"/>
      <c r="G16" s="10"/>
      <c r="I16" s="5"/>
      <c r="J16" s="38"/>
      <c r="K16" s="5"/>
      <c r="L16" s="38"/>
      <c r="M16" s="38"/>
      <c r="N16" s="106"/>
      <c r="O16" s="5"/>
    </row>
    <row r="17" spans="2:15" ht="30" customHeight="1">
      <c r="B17" s="187" t="s">
        <v>22</v>
      </c>
      <c r="C17" s="188"/>
      <c r="D17" s="185" t="s">
        <v>259</v>
      </c>
      <c r="E17" s="192"/>
      <c r="F17" s="9"/>
      <c r="G17" s="9"/>
      <c r="I17" s="5"/>
      <c r="J17" s="38"/>
      <c r="K17" s="5"/>
      <c r="L17" s="38"/>
      <c r="M17" s="38"/>
      <c r="N17" s="106"/>
      <c r="O17" s="5"/>
    </row>
    <row r="18" spans="2:15" ht="30" customHeight="1">
      <c r="B18" s="183" t="s">
        <v>23</v>
      </c>
      <c r="C18" s="184"/>
      <c r="D18" s="185" t="s">
        <v>267</v>
      </c>
      <c r="E18" s="186"/>
      <c r="F18" s="21"/>
      <c r="G18" s="15"/>
      <c r="I18" s="5"/>
      <c r="J18" s="38"/>
      <c r="K18" s="5"/>
      <c r="L18" s="38"/>
      <c r="M18" s="38"/>
      <c r="N18" s="106"/>
      <c r="O18" s="5"/>
    </row>
    <row r="19" spans="2:15" ht="30" customHeight="1">
      <c r="B19" s="187" t="s">
        <v>24</v>
      </c>
      <c r="C19" s="188"/>
      <c r="D19" s="185" t="s">
        <v>222</v>
      </c>
      <c r="E19" s="189"/>
      <c r="F19" s="23"/>
      <c r="G19" s="24"/>
      <c r="I19" s="5"/>
      <c r="J19" s="38"/>
      <c r="K19" s="5"/>
      <c r="L19" s="38"/>
      <c r="M19" s="38"/>
      <c r="N19" s="106"/>
      <c r="O19" s="5"/>
    </row>
    <row r="20" spans="2:15" ht="30" customHeight="1">
      <c r="B20" s="183" t="s">
        <v>25</v>
      </c>
      <c r="C20" s="184"/>
      <c r="D20" s="185" t="s">
        <v>144</v>
      </c>
      <c r="E20" s="186"/>
      <c r="F20" s="21"/>
      <c r="G20" s="15"/>
      <c r="I20" s="5"/>
      <c r="J20" s="38"/>
      <c r="K20" s="5"/>
      <c r="L20" s="38"/>
      <c r="M20" s="38"/>
      <c r="N20" s="106"/>
      <c r="O20" s="5"/>
    </row>
    <row r="21" spans="2:15" ht="30" customHeight="1">
      <c r="B21" s="199" t="s">
        <v>26</v>
      </c>
      <c r="C21" s="184"/>
      <c r="D21" s="185" t="s">
        <v>272</v>
      </c>
      <c r="E21" s="186"/>
      <c r="F21" s="21"/>
      <c r="G21" s="15"/>
      <c r="I21" s="5"/>
      <c r="J21" s="38"/>
      <c r="K21" s="5"/>
      <c r="L21" s="38"/>
      <c r="M21" s="38"/>
      <c r="N21" s="106"/>
      <c r="O21" s="5"/>
    </row>
    <row r="22" spans="2:15" ht="30" customHeight="1">
      <c r="B22" s="199" t="s">
        <v>27</v>
      </c>
      <c r="C22" s="200"/>
      <c r="D22" s="185" t="s">
        <v>150</v>
      </c>
      <c r="E22" s="186"/>
      <c r="F22" s="21"/>
      <c r="G22" s="15"/>
      <c r="I22" s="5"/>
      <c r="J22" s="38"/>
      <c r="K22" s="5"/>
      <c r="L22" s="38"/>
      <c r="M22" s="38"/>
      <c r="N22" s="106"/>
      <c r="O22" s="5"/>
    </row>
    <row r="23" spans="2:15" ht="30" customHeight="1">
      <c r="B23" s="201" t="s">
        <v>28</v>
      </c>
      <c r="C23" s="202"/>
      <c r="D23" s="185" t="s">
        <v>153</v>
      </c>
      <c r="E23" s="186"/>
      <c r="F23" s="21"/>
      <c r="G23" s="23"/>
      <c r="I23" s="5"/>
      <c r="J23" s="38"/>
      <c r="K23" s="5"/>
      <c r="L23" s="38"/>
      <c r="M23" s="38"/>
      <c r="N23" s="106"/>
      <c r="O23" s="5"/>
    </row>
    <row r="24" spans="2:15" ht="30" customHeight="1" thickBot="1">
      <c r="B24" s="195" t="s">
        <v>29</v>
      </c>
      <c r="C24" s="196"/>
      <c r="D24" s="197" t="s">
        <v>234</v>
      </c>
      <c r="E24" s="198"/>
      <c r="F24" s="21"/>
      <c r="G24" s="15"/>
      <c r="I24" s="5"/>
      <c r="J24" s="38"/>
      <c r="K24" s="5"/>
      <c r="L24" s="38"/>
      <c r="M24" s="38"/>
      <c r="N24" s="106"/>
      <c r="O24" s="5"/>
    </row>
  </sheetData>
  <mergeCells count="26">
    <mergeCell ref="B20:C20"/>
    <mergeCell ref="D20:E20"/>
    <mergeCell ref="B24:C24"/>
    <mergeCell ref="D24:E24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V2:Z2"/>
    <mergeCell ref="B17:C17"/>
    <mergeCell ref="D17:E17"/>
    <mergeCell ref="B2:D2"/>
    <mergeCell ref="E2:G2"/>
    <mergeCell ref="H2:O2"/>
    <mergeCell ref="A1:AB1"/>
    <mergeCell ref="AA2:AE2"/>
    <mergeCell ref="A15:Z15"/>
    <mergeCell ref="B16:C16"/>
    <mergeCell ref="D16:E16"/>
    <mergeCell ref="P2:U2"/>
  </mergeCells>
  <pageMargins left="0.25" right="0.25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E16" sqref="E16"/>
    </sheetView>
  </sheetViews>
  <sheetFormatPr defaultRowHeight="14"/>
  <cols>
    <col min="1" max="1" width="9.54296875" style="136" customWidth="1"/>
    <col min="2" max="2" width="14.08984375" style="136" customWidth="1"/>
    <col min="3" max="3" width="28.54296875" style="136" customWidth="1"/>
    <col min="4" max="4" width="8.7265625" style="136"/>
    <col min="5" max="5" width="8.54296875" style="136" customWidth="1"/>
    <col min="6" max="7" width="8.7265625" style="136"/>
    <col min="8" max="8" width="48.453125" style="136" customWidth="1"/>
    <col min="9" max="9" width="10" style="136" customWidth="1"/>
    <col min="10" max="10" width="10.54296875" style="136" customWidth="1"/>
    <col min="11" max="11" width="9.453125" style="136" customWidth="1"/>
    <col min="12" max="12" width="9.81640625" style="136" customWidth="1"/>
    <col min="13" max="16" width="8.7265625" style="136"/>
    <col min="17" max="17" width="10.54296875" style="136" customWidth="1"/>
    <col min="18" max="18" width="28.54296875" style="136" customWidth="1"/>
    <col min="19" max="19" width="10.453125" style="136" customWidth="1"/>
    <col min="20" max="20" width="8.54296875" style="136" customWidth="1"/>
    <col min="21" max="16384" width="8.7265625" style="136"/>
  </cols>
  <sheetData>
    <row r="1" spans="1:8" s="135" customFormat="1" ht="26">
      <c r="A1" s="135" t="s">
        <v>30</v>
      </c>
      <c r="B1" s="135" t="s">
        <v>31</v>
      </c>
      <c r="C1" s="135" t="s">
        <v>32</v>
      </c>
      <c r="D1" s="135" t="s">
        <v>33</v>
      </c>
      <c r="E1" s="135" t="s">
        <v>34</v>
      </c>
      <c r="F1" s="140" t="s">
        <v>35</v>
      </c>
      <c r="G1" s="140" t="s">
        <v>36</v>
      </c>
      <c r="H1" s="135" t="s">
        <v>37</v>
      </c>
    </row>
    <row r="2" spans="1:8">
      <c r="A2" s="139">
        <v>1</v>
      </c>
      <c r="B2" s="136" t="s">
        <v>38</v>
      </c>
      <c r="C2" s="136" t="s">
        <v>39</v>
      </c>
      <c r="D2" s="136">
        <v>2</v>
      </c>
      <c r="E2" s="136">
        <v>2</v>
      </c>
      <c r="F2" s="136">
        <f>D2+E2</f>
        <v>4</v>
      </c>
    </row>
    <row r="3" spans="1:8">
      <c r="A3" s="139" t="s">
        <v>81</v>
      </c>
      <c r="B3" s="136" t="s">
        <v>183</v>
      </c>
      <c r="C3" s="37" t="s">
        <v>117</v>
      </c>
      <c r="D3" s="136">
        <v>2</v>
      </c>
      <c r="E3" s="136">
        <v>2</v>
      </c>
      <c r="F3" s="136">
        <f>D3+E3</f>
        <v>4</v>
      </c>
      <c r="H3" s="136" t="s">
        <v>118</v>
      </c>
    </row>
    <row r="4" spans="1:8">
      <c r="A4" s="139" t="s">
        <v>101</v>
      </c>
      <c r="B4" s="136" t="s">
        <v>184</v>
      </c>
      <c r="C4" s="136" t="s">
        <v>119</v>
      </c>
      <c r="D4" s="136">
        <v>2</v>
      </c>
      <c r="E4" s="136">
        <v>2</v>
      </c>
      <c r="F4" s="136">
        <f>D4+E4</f>
        <v>4</v>
      </c>
      <c r="H4" s="106"/>
    </row>
    <row r="5" spans="1:8">
      <c r="A5" s="139" t="s">
        <v>82</v>
      </c>
      <c r="B5" s="136" t="s">
        <v>40</v>
      </c>
      <c r="C5" s="37" t="s">
        <v>41</v>
      </c>
      <c r="D5" s="136">
        <v>2</v>
      </c>
      <c r="E5" s="136">
        <v>1</v>
      </c>
      <c r="F5" s="136">
        <f t="shared" ref="F5:F11" si="0">D5+E5</f>
        <v>3</v>
      </c>
      <c r="H5" s="106"/>
    </row>
    <row r="6" spans="1:8">
      <c r="A6" s="139" t="s">
        <v>83</v>
      </c>
      <c r="B6" s="136" t="s">
        <v>42</v>
      </c>
      <c r="C6" s="136" t="s">
        <v>43</v>
      </c>
      <c r="D6" s="136">
        <v>2</v>
      </c>
      <c r="E6" s="136">
        <v>1</v>
      </c>
      <c r="F6" s="136">
        <f t="shared" si="0"/>
        <v>3</v>
      </c>
    </row>
    <row r="7" spans="1:8">
      <c r="A7" s="139" t="s">
        <v>84</v>
      </c>
      <c r="B7" s="136" t="s">
        <v>215</v>
      </c>
      <c r="C7" s="106" t="s">
        <v>122</v>
      </c>
      <c r="D7" s="136">
        <v>2</v>
      </c>
      <c r="E7" s="136">
        <v>2</v>
      </c>
      <c r="F7" s="136">
        <f t="shared" si="0"/>
        <v>4</v>
      </c>
    </row>
    <row r="8" spans="1:8">
      <c r="A8" s="139" t="s">
        <v>85</v>
      </c>
      <c r="B8" s="136" t="s">
        <v>182</v>
      </c>
      <c r="C8" s="106" t="s">
        <v>126</v>
      </c>
      <c r="D8" s="136">
        <v>3</v>
      </c>
      <c r="E8" s="136">
        <v>0</v>
      </c>
      <c r="F8" s="136">
        <f t="shared" si="0"/>
        <v>3</v>
      </c>
      <c r="H8" s="136" t="s">
        <v>118</v>
      </c>
    </row>
    <row r="9" spans="1:8">
      <c r="A9" s="139" t="s">
        <v>86</v>
      </c>
      <c r="B9" s="136" t="s">
        <v>185</v>
      </c>
      <c r="C9" s="106" t="s">
        <v>71</v>
      </c>
      <c r="D9" s="136">
        <v>2</v>
      </c>
      <c r="E9" s="136">
        <v>2</v>
      </c>
      <c r="F9" s="136">
        <f t="shared" ref="F9" si="1">D9+E9</f>
        <v>4</v>
      </c>
      <c r="H9" s="136" t="s">
        <v>118</v>
      </c>
    </row>
    <row r="10" spans="1:8">
      <c r="A10" s="139" t="s">
        <v>87</v>
      </c>
      <c r="B10" s="136" t="s">
        <v>186</v>
      </c>
      <c r="C10" s="106" t="s">
        <v>128</v>
      </c>
      <c r="D10" s="136">
        <v>2</v>
      </c>
      <c r="E10" s="136">
        <v>2</v>
      </c>
      <c r="F10" s="136">
        <f t="shared" si="0"/>
        <v>4</v>
      </c>
      <c r="H10" s="136" t="s">
        <v>118</v>
      </c>
    </row>
    <row r="11" spans="1:8">
      <c r="A11" s="139" t="s">
        <v>98</v>
      </c>
      <c r="B11" s="106" t="s">
        <v>109</v>
      </c>
      <c r="C11" s="106" t="s">
        <v>99</v>
      </c>
      <c r="D11" s="106">
        <v>3</v>
      </c>
      <c r="E11" s="106">
        <v>2</v>
      </c>
      <c r="F11" s="136">
        <f t="shared" si="0"/>
        <v>5</v>
      </c>
    </row>
    <row r="12" spans="1:8">
      <c r="A12" s="139" t="s">
        <v>100</v>
      </c>
      <c r="B12" s="106" t="s">
        <v>102</v>
      </c>
      <c r="C12" s="106" t="s">
        <v>108</v>
      </c>
      <c r="D12" s="136">
        <v>3</v>
      </c>
      <c r="E12" s="136">
        <v>1</v>
      </c>
      <c r="F12" s="136">
        <f t="shared" ref="F12:F19" si="2">D12+E12</f>
        <v>4</v>
      </c>
      <c r="H12" s="106"/>
    </row>
    <row r="13" spans="1:8">
      <c r="A13" s="139" t="s">
        <v>103</v>
      </c>
      <c r="B13" s="106" t="s">
        <v>48</v>
      </c>
      <c r="C13" s="106" t="s">
        <v>49</v>
      </c>
      <c r="D13" s="106">
        <v>2</v>
      </c>
      <c r="E13" s="106">
        <v>4</v>
      </c>
      <c r="F13" s="136">
        <f t="shared" si="2"/>
        <v>6</v>
      </c>
      <c r="H13" s="106"/>
    </row>
    <row r="14" spans="1:8">
      <c r="A14" s="139" t="s">
        <v>107</v>
      </c>
      <c r="B14" s="106" t="s">
        <v>46</v>
      </c>
      <c r="C14" s="106" t="s">
        <v>47</v>
      </c>
      <c r="D14" s="106">
        <v>2</v>
      </c>
      <c r="E14" s="106">
        <v>2</v>
      </c>
      <c r="F14" s="136">
        <f t="shared" si="2"/>
        <v>4</v>
      </c>
      <c r="H14" s="106"/>
    </row>
    <row r="15" spans="1:8">
      <c r="A15" s="139" t="s">
        <v>132</v>
      </c>
      <c r="B15" s="136" t="s">
        <v>253</v>
      </c>
      <c r="C15" s="106" t="s">
        <v>45</v>
      </c>
      <c r="D15" s="136">
        <v>2</v>
      </c>
      <c r="E15" s="136">
        <v>6</v>
      </c>
      <c r="F15" s="136">
        <f t="shared" si="2"/>
        <v>8</v>
      </c>
    </row>
    <row r="16" spans="1:8" ht="28">
      <c r="A16" s="139" t="s">
        <v>133</v>
      </c>
      <c r="B16" s="149" t="s">
        <v>251</v>
      </c>
      <c r="C16" s="136" t="s">
        <v>44</v>
      </c>
      <c r="D16" s="136">
        <v>2</v>
      </c>
      <c r="E16" s="106">
        <v>18</v>
      </c>
      <c r="F16" s="136">
        <f t="shared" si="2"/>
        <v>20</v>
      </c>
      <c r="H16" s="136" t="s">
        <v>136</v>
      </c>
    </row>
    <row r="17" spans="1:21">
      <c r="A17" s="139" t="s">
        <v>137</v>
      </c>
      <c r="B17" s="106" t="s">
        <v>50</v>
      </c>
      <c r="C17" s="106" t="s">
        <v>51</v>
      </c>
      <c r="G17" s="136">
        <v>3</v>
      </c>
      <c r="H17" s="106" t="s">
        <v>96</v>
      </c>
    </row>
    <row r="18" spans="1:21">
      <c r="A18" s="106" t="s">
        <v>154</v>
      </c>
      <c r="B18" s="137" t="s">
        <v>254</v>
      </c>
      <c r="C18" s="106" t="s">
        <v>45</v>
      </c>
      <c r="D18" s="6">
        <f>8/14</f>
        <v>0.5714285714285714</v>
      </c>
      <c r="E18" s="6">
        <f>4/14</f>
        <v>0.2857142857142857</v>
      </c>
      <c r="F18" s="6">
        <f t="shared" si="2"/>
        <v>0.8571428571428571</v>
      </c>
      <c r="H18" s="106"/>
    </row>
    <row r="19" spans="1:21">
      <c r="A19" s="106" t="s">
        <v>154</v>
      </c>
      <c r="B19" s="108" t="s">
        <v>187</v>
      </c>
      <c r="C19" s="106" t="s">
        <v>44</v>
      </c>
      <c r="D19" s="6">
        <f>16/14</f>
        <v>1.1428571428571428</v>
      </c>
      <c r="F19" s="6">
        <f t="shared" si="2"/>
        <v>1.1428571428571428</v>
      </c>
    </row>
    <row r="20" spans="1:21">
      <c r="A20" s="106" t="s">
        <v>154</v>
      </c>
      <c r="B20" s="137" t="s">
        <v>188</v>
      </c>
      <c r="C20" s="106" t="s">
        <v>155</v>
      </c>
      <c r="E20" s="6"/>
      <c r="G20" s="6">
        <f>16/14</f>
        <v>1.1428571428571428</v>
      </c>
    </row>
    <row r="21" spans="1:21">
      <c r="A21" s="106" t="s">
        <v>154</v>
      </c>
      <c r="B21" s="136" t="s">
        <v>156</v>
      </c>
      <c r="C21" s="37" t="s">
        <v>41</v>
      </c>
      <c r="D21" s="6">
        <f>12/14</f>
        <v>0.8571428571428571</v>
      </c>
      <c r="E21" s="6"/>
      <c r="F21" s="6">
        <f t="shared" ref="F21:F22" si="3">D21+E21</f>
        <v>0.8571428571428571</v>
      </c>
    </row>
    <row r="22" spans="1:21">
      <c r="A22" s="106" t="s">
        <v>154</v>
      </c>
      <c r="B22" s="106" t="s">
        <v>157</v>
      </c>
      <c r="C22" s="106" t="s">
        <v>49</v>
      </c>
      <c r="D22" s="6">
        <f>16/14</f>
        <v>1.1428571428571428</v>
      </c>
      <c r="E22" s="6">
        <f>8/14</f>
        <v>0.5714285714285714</v>
      </c>
      <c r="F22" s="6">
        <f t="shared" si="3"/>
        <v>1.7142857142857142</v>
      </c>
      <c r="H22" s="106"/>
      <c r="P22" s="136" t="s">
        <v>88</v>
      </c>
      <c r="Q22" s="136" t="s">
        <v>72</v>
      </c>
      <c r="R22" s="136" t="s">
        <v>73</v>
      </c>
      <c r="S22" s="136" t="s">
        <v>74</v>
      </c>
    </row>
    <row r="23" spans="1:21">
      <c r="A23" s="106" t="s">
        <v>154</v>
      </c>
      <c r="B23" s="106" t="s">
        <v>232</v>
      </c>
      <c r="C23" s="106" t="s">
        <v>212</v>
      </c>
      <c r="D23" s="6">
        <f>8/14</f>
        <v>0.5714285714285714</v>
      </c>
      <c r="E23" s="6">
        <f>8/14</f>
        <v>0.5714285714285714</v>
      </c>
      <c r="F23" s="6">
        <f t="shared" ref="F23:F24" si="4">D23+E23</f>
        <v>1.1428571428571428</v>
      </c>
      <c r="H23" s="106"/>
      <c r="P23" s="136" t="s">
        <v>88</v>
      </c>
      <c r="Q23" s="136" t="s">
        <v>72</v>
      </c>
      <c r="R23" s="136" t="s">
        <v>73</v>
      </c>
      <c r="S23" s="136" t="s">
        <v>74</v>
      </c>
    </row>
    <row r="24" spans="1:21">
      <c r="A24" s="106" t="s">
        <v>225</v>
      </c>
      <c r="B24" s="106" t="s">
        <v>226</v>
      </c>
      <c r="C24" s="106" t="s">
        <v>227</v>
      </c>
      <c r="D24" s="136">
        <v>2</v>
      </c>
      <c r="E24" s="106"/>
      <c r="F24" s="136">
        <f t="shared" si="4"/>
        <v>2</v>
      </c>
      <c r="H24" s="106"/>
    </row>
    <row r="25" spans="1:21">
      <c r="A25" s="106" t="s">
        <v>225</v>
      </c>
      <c r="B25" s="106" t="s">
        <v>231</v>
      </c>
      <c r="C25" s="106" t="s">
        <v>230</v>
      </c>
      <c r="D25" s="136">
        <v>2</v>
      </c>
      <c r="E25" s="106"/>
      <c r="F25" s="136">
        <f t="shared" ref="F25:F26" si="5">D25+E25</f>
        <v>2</v>
      </c>
      <c r="H25" s="106"/>
    </row>
    <row r="26" spans="1:21" ht="14.5">
      <c r="A26" s="106" t="s">
        <v>225</v>
      </c>
      <c r="B26" s="106" t="s">
        <v>270</v>
      </c>
      <c r="C26" s="152" t="s">
        <v>263</v>
      </c>
      <c r="D26" s="106">
        <v>2</v>
      </c>
      <c r="E26"/>
      <c r="F26" s="136">
        <f t="shared" si="5"/>
        <v>2</v>
      </c>
      <c r="H26" s="106"/>
    </row>
    <row r="27" spans="1:21">
      <c r="A27" s="106"/>
      <c r="B27" s="106"/>
      <c r="C27" s="106" t="s">
        <v>220</v>
      </c>
      <c r="D27" s="6"/>
      <c r="E27" s="136">
        <v>3</v>
      </c>
      <c r="F27" s="136">
        <f t="shared" ref="F27:F29" si="6">D27+E27</f>
        <v>3</v>
      </c>
      <c r="H27" s="106"/>
    </row>
    <row r="28" spans="1:21">
      <c r="C28" s="106" t="s">
        <v>52</v>
      </c>
      <c r="E28" s="136">
        <v>22</v>
      </c>
      <c r="F28" s="136">
        <f t="shared" si="6"/>
        <v>22</v>
      </c>
      <c r="P28" s="136" t="s">
        <v>88</v>
      </c>
      <c r="Q28" s="136" t="s">
        <v>50</v>
      </c>
      <c r="R28" s="136" t="s">
        <v>89</v>
      </c>
      <c r="S28" s="136" t="s">
        <v>76</v>
      </c>
    </row>
    <row r="29" spans="1:21">
      <c r="C29" s="136" t="s">
        <v>242</v>
      </c>
      <c r="E29" s="136">
        <v>7.5</v>
      </c>
      <c r="F29" s="136">
        <f t="shared" si="6"/>
        <v>7.5</v>
      </c>
    </row>
    <row r="30" spans="1:21">
      <c r="B30" s="106"/>
      <c r="C30" s="106"/>
      <c r="D30" s="6"/>
      <c r="F30" s="141">
        <f>SUM(F2:F29)</f>
        <v>124.21428571428571</v>
      </c>
      <c r="P30" s="136" t="s">
        <v>88</v>
      </c>
      <c r="Q30" s="136" t="s">
        <v>77</v>
      </c>
      <c r="R30" s="136" t="s">
        <v>78</v>
      </c>
      <c r="S30" s="136" t="s">
        <v>76</v>
      </c>
    </row>
    <row r="31" spans="1:21">
      <c r="P31" s="136" t="s">
        <v>88</v>
      </c>
      <c r="Q31" s="136" t="s">
        <v>79</v>
      </c>
      <c r="R31" s="136" t="s">
        <v>75</v>
      </c>
      <c r="S31" s="136" t="s">
        <v>74</v>
      </c>
      <c r="U31" s="136" t="s">
        <v>80</v>
      </c>
    </row>
    <row r="43" spans="2:2">
      <c r="B43" s="138"/>
    </row>
    <row r="44" spans="2:2">
      <c r="B44" s="138"/>
    </row>
    <row r="45" spans="2:2">
      <c r="B45" s="138"/>
    </row>
    <row r="46" spans="2:2">
      <c r="B46" s="138"/>
    </row>
    <row r="47" spans="2:2">
      <c r="B47" s="138"/>
    </row>
    <row r="48" spans="2:2">
      <c r="B48" s="1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F32" sqref="F32"/>
    </sheetView>
  </sheetViews>
  <sheetFormatPr defaultRowHeight="14"/>
  <cols>
    <col min="1" max="1" width="9.54296875" style="136" customWidth="1"/>
    <col min="2" max="2" width="17.81640625" style="136" customWidth="1"/>
    <col min="3" max="3" width="14.7265625" style="136" customWidth="1"/>
    <col min="4" max="4" width="29.81640625" style="136" customWidth="1"/>
    <col min="5" max="5" width="8.7265625" style="136"/>
    <col min="6" max="6" width="8.81640625" style="136" customWidth="1"/>
    <col min="7" max="7" width="8.7265625" style="136"/>
    <col min="8" max="8" width="13.453125" style="136" customWidth="1"/>
    <col min="9" max="9" width="8.453125" style="136" customWidth="1"/>
    <col min="10" max="10" width="8.54296875" style="136" customWidth="1"/>
    <col min="11" max="16384" width="8.7265625" style="136"/>
  </cols>
  <sheetData>
    <row r="1" spans="1:9" s="142" customFormat="1" ht="25.5">
      <c r="B1" s="143" t="s">
        <v>53</v>
      </c>
      <c r="C1" s="142" t="s">
        <v>33</v>
      </c>
      <c r="D1" s="142" t="s">
        <v>54</v>
      </c>
      <c r="E1" s="8" t="s">
        <v>55</v>
      </c>
      <c r="F1" s="52" t="s">
        <v>138</v>
      </c>
      <c r="G1" s="82" t="s">
        <v>140</v>
      </c>
      <c r="H1" s="144"/>
    </row>
    <row r="2" spans="1:9">
      <c r="B2" s="136" t="s">
        <v>57</v>
      </c>
      <c r="C2" s="6">
        <f t="shared" ref="C2:C9" si="0">SUMIF(B$15:B$86,B2,E$15:E$86)</f>
        <v>0</v>
      </c>
      <c r="D2" s="6">
        <f t="shared" ref="D2:D9" si="1">SUMIF(B$15:B$86,B2,F$15:F$86)</f>
        <v>19.285714285714285</v>
      </c>
      <c r="E2" s="141">
        <f>C2+D2</f>
        <v>19.285714285714285</v>
      </c>
      <c r="G2" s="6">
        <f t="shared" ref="G2:G9" si="2">SUMIF(B$15:B$86,B2,G$15:G$86)</f>
        <v>0</v>
      </c>
    </row>
    <row r="3" spans="1:9">
      <c r="B3" s="108" t="s">
        <v>58</v>
      </c>
      <c r="C3" s="6">
        <f t="shared" si="0"/>
        <v>5.5714285714285712</v>
      </c>
      <c r="D3" s="6">
        <f t="shared" si="1"/>
        <v>4.5714285714285712</v>
      </c>
      <c r="E3" s="141">
        <f t="shared" ref="E3:E9" si="3">C3+D3</f>
        <v>10.142857142857142</v>
      </c>
      <c r="G3" s="6">
        <f t="shared" si="2"/>
        <v>0</v>
      </c>
    </row>
    <row r="4" spans="1:9">
      <c r="B4" s="136" t="s">
        <v>59</v>
      </c>
      <c r="C4" s="6">
        <f t="shared" si="0"/>
        <v>10</v>
      </c>
      <c r="D4" s="6">
        <f t="shared" si="1"/>
        <v>12</v>
      </c>
      <c r="E4" s="141">
        <f t="shared" si="3"/>
        <v>22</v>
      </c>
      <c r="F4" s="136">
        <v>12</v>
      </c>
      <c r="G4" s="6">
        <f t="shared" si="2"/>
        <v>0</v>
      </c>
    </row>
    <row r="5" spans="1:9">
      <c r="B5" s="108" t="s">
        <v>60</v>
      </c>
      <c r="C5" s="6">
        <f t="shared" si="0"/>
        <v>8.7142857142857135</v>
      </c>
      <c r="D5" s="6">
        <f t="shared" si="1"/>
        <v>6</v>
      </c>
      <c r="E5" s="141">
        <f t="shared" si="3"/>
        <v>14.714285714285714</v>
      </c>
      <c r="G5" s="6">
        <f t="shared" si="2"/>
        <v>4.1428571428571423</v>
      </c>
    </row>
    <row r="6" spans="1:9">
      <c r="B6" s="108" t="s">
        <v>61</v>
      </c>
      <c r="C6" s="6">
        <f t="shared" si="0"/>
        <v>9.8571428571428577</v>
      </c>
      <c r="D6" s="6">
        <f t="shared" si="1"/>
        <v>7</v>
      </c>
      <c r="E6" s="141">
        <f t="shared" si="3"/>
        <v>16.857142857142858</v>
      </c>
      <c r="F6" s="136">
        <v>3</v>
      </c>
      <c r="G6" s="6">
        <f t="shared" si="2"/>
        <v>0</v>
      </c>
    </row>
    <row r="7" spans="1:9">
      <c r="B7" s="108" t="s">
        <v>62</v>
      </c>
      <c r="C7" s="6">
        <f t="shared" si="0"/>
        <v>5.1428571428571423</v>
      </c>
      <c r="D7" s="6">
        <f t="shared" si="1"/>
        <v>9.5</v>
      </c>
      <c r="E7" s="141">
        <f t="shared" si="3"/>
        <v>14.642857142857142</v>
      </c>
      <c r="G7" s="6">
        <f t="shared" si="2"/>
        <v>0</v>
      </c>
    </row>
    <row r="8" spans="1:9">
      <c r="B8" s="108" t="s">
        <v>93</v>
      </c>
      <c r="C8" s="6">
        <f t="shared" si="0"/>
        <v>0</v>
      </c>
      <c r="D8" s="6">
        <f t="shared" si="1"/>
        <v>16.571428571428569</v>
      </c>
      <c r="E8" s="141">
        <f t="shared" si="3"/>
        <v>16.571428571428569</v>
      </c>
      <c r="G8" s="6">
        <f t="shared" si="2"/>
        <v>0</v>
      </c>
    </row>
    <row r="9" spans="1:9">
      <c r="B9" s="108" t="s">
        <v>63</v>
      </c>
      <c r="C9" s="6">
        <f t="shared" si="0"/>
        <v>4</v>
      </c>
      <c r="D9" s="6">
        <f t="shared" si="1"/>
        <v>6</v>
      </c>
      <c r="E9" s="141">
        <f t="shared" si="3"/>
        <v>10</v>
      </c>
      <c r="G9" s="6">
        <f t="shared" si="2"/>
        <v>0</v>
      </c>
    </row>
    <row r="10" spans="1:9">
      <c r="C10" s="6"/>
      <c r="D10" s="6"/>
      <c r="E10" s="141"/>
      <c r="G10" s="6"/>
    </row>
    <row r="11" spans="1:9">
      <c r="B11" s="108" t="s">
        <v>64</v>
      </c>
      <c r="C11" s="141">
        <f>SUM(C2:C10)</f>
        <v>43.285714285714278</v>
      </c>
      <c r="D11" s="141">
        <f>SUM(D2:D10)</f>
        <v>80.928571428571416</v>
      </c>
      <c r="E11" s="141">
        <f>SUM(E2:E10)</f>
        <v>124.21428571428571</v>
      </c>
      <c r="G11" s="141">
        <f>SUM(G2:G10)</f>
        <v>4.1428571428571423</v>
      </c>
      <c r="H11" s="106" t="s">
        <v>65</v>
      </c>
      <c r="I11" s="136">
        <v>8</v>
      </c>
    </row>
    <row r="12" spans="1:9">
      <c r="B12" s="108"/>
      <c r="H12" s="106" t="s">
        <v>66</v>
      </c>
      <c r="I12" s="136">
        <f>E11/I11</f>
        <v>15.526785714285714</v>
      </c>
    </row>
    <row r="13" spans="1:9">
      <c r="H13" s="108"/>
    </row>
    <row r="14" spans="1:9">
      <c r="B14" s="136" t="s">
        <v>53</v>
      </c>
      <c r="C14" s="136" t="s">
        <v>31</v>
      </c>
      <c r="D14" s="136" t="s">
        <v>32</v>
      </c>
      <c r="E14" s="136" t="s">
        <v>67</v>
      </c>
      <c r="F14" s="136" t="s">
        <v>68</v>
      </c>
      <c r="G14" s="106" t="s">
        <v>56</v>
      </c>
      <c r="I14" s="136" t="s">
        <v>69</v>
      </c>
    </row>
    <row r="15" spans="1:9">
      <c r="B15" s="108" t="s">
        <v>63</v>
      </c>
      <c r="C15" s="136" t="s">
        <v>38</v>
      </c>
      <c r="D15" s="136" t="s">
        <v>39</v>
      </c>
      <c r="E15" s="136">
        <v>2</v>
      </c>
      <c r="F15" s="136">
        <v>2</v>
      </c>
    </row>
    <row r="16" spans="1:9">
      <c r="A16" s="136" t="s">
        <v>118</v>
      </c>
      <c r="B16" s="108" t="s">
        <v>59</v>
      </c>
      <c r="C16" s="136" t="s">
        <v>183</v>
      </c>
      <c r="D16" s="37" t="s">
        <v>117</v>
      </c>
      <c r="E16" s="136">
        <v>2</v>
      </c>
      <c r="F16" s="136">
        <v>2</v>
      </c>
      <c r="I16" s="106"/>
    </row>
    <row r="17" spans="1:9">
      <c r="B17" s="108" t="s">
        <v>63</v>
      </c>
      <c r="C17" s="136" t="s">
        <v>184</v>
      </c>
      <c r="D17" s="136" t="s">
        <v>119</v>
      </c>
      <c r="E17" s="136">
        <v>2</v>
      </c>
      <c r="F17" s="136">
        <v>2</v>
      </c>
    </row>
    <row r="18" spans="1:9">
      <c r="B18" s="108" t="s">
        <v>61</v>
      </c>
      <c r="C18" s="136" t="s">
        <v>40</v>
      </c>
      <c r="D18" s="37" t="s">
        <v>41</v>
      </c>
      <c r="E18" s="136">
        <v>2</v>
      </c>
      <c r="F18" s="136">
        <v>1</v>
      </c>
    </row>
    <row r="19" spans="1:9">
      <c r="B19" s="108" t="s">
        <v>61</v>
      </c>
      <c r="C19" s="136" t="s">
        <v>42</v>
      </c>
      <c r="D19" s="136" t="s">
        <v>43</v>
      </c>
      <c r="E19" s="136">
        <v>2</v>
      </c>
      <c r="F19" s="136">
        <v>1</v>
      </c>
    </row>
    <row r="20" spans="1:9">
      <c r="B20" s="108" t="s">
        <v>61</v>
      </c>
      <c r="C20" s="136" t="s">
        <v>215</v>
      </c>
      <c r="D20" s="106" t="s">
        <v>122</v>
      </c>
      <c r="E20" s="136">
        <v>2</v>
      </c>
      <c r="F20" s="136">
        <v>2</v>
      </c>
      <c r="I20" s="106"/>
    </row>
    <row r="21" spans="1:9">
      <c r="A21" s="136" t="s">
        <v>118</v>
      </c>
      <c r="B21" s="108" t="s">
        <v>61</v>
      </c>
      <c r="C21" s="136" t="s">
        <v>182</v>
      </c>
      <c r="D21" s="106" t="s">
        <v>126</v>
      </c>
      <c r="E21" s="136">
        <v>3</v>
      </c>
      <c r="F21" s="136">
        <v>0</v>
      </c>
    </row>
    <row r="22" spans="1:9">
      <c r="A22" s="136" t="s">
        <v>118</v>
      </c>
      <c r="B22" s="108" t="s">
        <v>59</v>
      </c>
      <c r="C22" s="136" t="s">
        <v>185</v>
      </c>
      <c r="D22" s="106" t="s">
        <v>71</v>
      </c>
      <c r="E22" s="136">
        <v>2</v>
      </c>
      <c r="F22" s="136">
        <v>2</v>
      </c>
      <c r="I22" s="106"/>
    </row>
    <row r="23" spans="1:9">
      <c r="A23" s="136" t="s">
        <v>118</v>
      </c>
      <c r="B23" s="108" t="s">
        <v>59</v>
      </c>
      <c r="C23" s="136" t="s">
        <v>186</v>
      </c>
      <c r="D23" s="106" t="s">
        <v>128</v>
      </c>
      <c r="E23" s="136">
        <v>2</v>
      </c>
      <c r="F23" s="136">
        <v>2</v>
      </c>
      <c r="H23" s="106"/>
    </row>
    <row r="24" spans="1:9">
      <c r="B24" s="108" t="s">
        <v>58</v>
      </c>
      <c r="C24" s="106" t="s">
        <v>109</v>
      </c>
      <c r="D24" s="106" t="s">
        <v>99</v>
      </c>
      <c r="E24" s="106">
        <v>3</v>
      </c>
      <c r="F24" s="106">
        <v>2</v>
      </c>
      <c r="H24" s="106"/>
    </row>
    <row r="25" spans="1:9">
      <c r="B25" s="108" t="s">
        <v>60</v>
      </c>
      <c r="C25" s="106" t="s">
        <v>102</v>
      </c>
      <c r="D25" s="106" t="s">
        <v>108</v>
      </c>
      <c r="E25" s="136">
        <v>3</v>
      </c>
      <c r="F25" s="136">
        <v>1</v>
      </c>
      <c r="I25" s="106"/>
    </row>
    <row r="26" spans="1:9">
      <c r="B26" s="108" t="s">
        <v>62</v>
      </c>
      <c r="C26" s="106" t="s">
        <v>48</v>
      </c>
      <c r="D26" s="106" t="s">
        <v>49</v>
      </c>
      <c r="E26" s="106">
        <v>2</v>
      </c>
      <c r="F26" s="106">
        <v>2</v>
      </c>
    </row>
    <row r="27" spans="1:9">
      <c r="B27" s="108" t="s">
        <v>93</v>
      </c>
      <c r="C27" s="106" t="s">
        <v>48</v>
      </c>
      <c r="D27" s="106" t="s">
        <v>49</v>
      </c>
      <c r="E27" s="106"/>
      <c r="F27" s="106">
        <v>2</v>
      </c>
    </row>
    <row r="28" spans="1:9">
      <c r="B28" s="108" t="s">
        <v>62</v>
      </c>
      <c r="C28" s="106" t="s">
        <v>46</v>
      </c>
      <c r="D28" s="106" t="s">
        <v>47</v>
      </c>
      <c r="E28" s="106">
        <v>2</v>
      </c>
      <c r="F28" s="106"/>
    </row>
    <row r="29" spans="1:9">
      <c r="B29" s="108" t="s">
        <v>93</v>
      </c>
      <c r="C29" s="106" t="s">
        <v>46</v>
      </c>
      <c r="D29" s="106" t="s">
        <v>47</v>
      </c>
      <c r="E29" s="106"/>
      <c r="F29" s="106">
        <v>2</v>
      </c>
    </row>
    <row r="30" spans="1:9">
      <c r="B30" s="108" t="s">
        <v>60</v>
      </c>
      <c r="C30" s="136" t="s">
        <v>253</v>
      </c>
      <c r="D30" s="106" t="s">
        <v>45</v>
      </c>
      <c r="E30" s="136">
        <v>2</v>
      </c>
      <c r="F30" s="106">
        <v>2</v>
      </c>
    </row>
    <row r="31" spans="1:9">
      <c r="B31" s="108" t="s">
        <v>57</v>
      </c>
      <c r="C31" s="136" t="s">
        <v>253</v>
      </c>
      <c r="D31" s="106" t="s">
        <v>45</v>
      </c>
      <c r="F31" s="106">
        <v>4</v>
      </c>
    </row>
    <row r="32" spans="1:9" ht="28">
      <c r="A32" s="106"/>
      <c r="B32" s="108" t="s">
        <v>60</v>
      </c>
      <c r="C32" s="149" t="s">
        <v>251</v>
      </c>
      <c r="D32" s="136" t="s">
        <v>44</v>
      </c>
      <c r="E32" s="136">
        <v>2</v>
      </c>
      <c r="F32" s="106"/>
    </row>
    <row r="33" spans="1:7" ht="28">
      <c r="A33" s="106"/>
      <c r="B33" s="108" t="s">
        <v>57</v>
      </c>
      <c r="C33" s="149" t="s">
        <v>251</v>
      </c>
      <c r="D33" s="136" t="s">
        <v>44</v>
      </c>
      <c r="F33" s="106">
        <v>12</v>
      </c>
    </row>
    <row r="34" spans="1:7" ht="28">
      <c r="B34" s="108" t="s">
        <v>93</v>
      </c>
      <c r="C34" s="149" t="s">
        <v>251</v>
      </c>
      <c r="D34" s="136" t="s">
        <v>44</v>
      </c>
      <c r="F34" s="106">
        <v>6</v>
      </c>
    </row>
    <row r="35" spans="1:7">
      <c r="B35" s="108" t="s">
        <v>60</v>
      </c>
      <c r="C35" s="106" t="s">
        <v>50</v>
      </c>
      <c r="D35" s="106" t="s">
        <v>51</v>
      </c>
      <c r="G35" s="136">
        <v>3</v>
      </c>
    </row>
    <row r="36" spans="1:7">
      <c r="B36" s="108" t="s">
        <v>57</v>
      </c>
      <c r="D36" s="107" t="s">
        <v>52</v>
      </c>
      <c r="F36" s="136">
        <v>3</v>
      </c>
    </row>
    <row r="37" spans="1:7">
      <c r="B37" s="108" t="s">
        <v>58</v>
      </c>
      <c r="D37" s="107" t="s">
        <v>52</v>
      </c>
      <c r="F37" s="136">
        <v>2</v>
      </c>
    </row>
    <row r="38" spans="1:7">
      <c r="B38" s="108" t="s">
        <v>59</v>
      </c>
      <c r="C38" s="106"/>
      <c r="D38" s="107" t="s">
        <v>52</v>
      </c>
      <c r="F38" s="136">
        <v>3</v>
      </c>
    </row>
    <row r="39" spans="1:7">
      <c r="B39" s="108" t="s">
        <v>60</v>
      </c>
      <c r="D39" s="107" t="s">
        <v>52</v>
      </c>
      <c r="F39" s="136">
        <v>3</v>
      </c>
    </row>
    <row r="40" spans="1:7">
      <c r="B40" s="108" t="s">
        <v>61</v>
      </c>
      <c r="C40" s="107"/>
      <c r="D40" s="107" t="s">
        <v>52</v>
      </c>
      <c r="F40" s="136">
        <v>3</v>
      </c>
    </row>
    <row r="41" spans="1:7">
      <c r="B41" s="108" t="s">
        <v>62</v>
      </c>
      <c r="D41" s="107" t="s">
        <v>52</v>
      </c>
      <c r="F41" s="136">
        <v>3</v>
      </c>
    </row>
    <row r="42" spans="1:7">
      <c r="B42" s="108" t="s">
        <v>93</v>
      </c>
      <c r="D42" s="107" t="s">
        <v>52</v>
      </c>
      <c r="F42" s="136">
        <v>3</v>
      </c>
    </row>
    <row r="43" spans="1:7">
      <c r="A43" s="106"/>
      <c r="B43" s="108" t="s">
        <v>63</v>
      </c>
      <c r="D43" s="107" t="s">
        <v>52</v>
      </c>
      <c r="F43" s="136">
        <v>2</v>
      </c>
    </row>
    <row r="44" spans="1:7">
      <c r="A44" s="106" t="s">
        <v>154</v>
      </c>
      <c r="B44" s="108" t="s">
        <v>57</v>
      </c>
      <c r="C44" s="137" t="s">
        <v>254</v>
      </c>
      <c r="D44" s="106" t="s">
        <v>45</v>
      </c>
      <c r="E44" s="6"/>
      <c r="F44" s="6">
        <f>4/14</f>
        <v>0.2857142857142857</v>
      </c>
    </row>
    <row r="45" spans="1:7">
      <c r="A45" s="106" t="s">
        <v>154</v>
      </c>
      <c r="B45" s="108" t="s">
        <v>60</v>
      </c>
      <c r="C45" s="137" t="s">
        <v>254</v>
      </c>
      <c r="D45" s="106" t="s">
        <v>45</v>
      </c>
      <c r="E45" s="6">
        <f>8/14</f>
        <v>0.5714285714285714</v>
      </c>
    </row>
    <row r="46" spans="1:7">
      <c r="A46" s="106" t="s">
        <v>154</v>
      </c>
      <c r="B46" s="108" t="s">
        <v>60</v>
      </c>
      <c r="C46" s="108" t="s">
        <v>187</v>
      </c>
      <c r="D46" s="106" t="s">
        <v>44</v>
      </c>
      <c r="E46" s="6">
        <f>16/14</f>
        <v>1.1428571428571428</v>
      </c>
      <c r="F46" s="6"/>
      <c r="G46" s="6"/>
    </row>
    <row r="47" spans="1:7">
      <c r="A47" s="106" t="s">
        <v>154</v>
      </c>
      <c r="B47" s="108" t="s">
        <v>60</v>
      </c>
      <c r="C47" s="137" t="s">
        <v>188</v>
      </c>
      <c r="D47" s="106" t="s">
        <v>155</v>
      </c>
      <c r="F47" s="6"/>
      <c r="G47" s="6">
        <f>16/14</f>
        <v>1.1428571428571428</v>
      </c>
    </row>
    <row r="48" spans="1:7">
      <c r="A48" s="106" t="s">
        <v>154</v>
      </c>
      <c r="B48" s="108" t="s">
        <v>61</v>
      </c>
      <c r="C48" s="136" t="s">
        <v>156</v>
      </c>
      <c r="D48" s="37" t="s">
        <v>41</v>
      </c>
      <c r="E48" s="6">
        <f>12/14</f>
        <v>0.8571428571428571</v>
      </c>
      <c r="F48" s="6"/>
    </row>
    <row r="49" spans="1:8">
      <c r="A49" s="106" t="s">
        <v>154</v>
      </c>
      <c r="B49" s="108" t="s">
        <v>62</v>
      </c>
      <c r="C49" s="106" t="s">
        <v>157</v>
      </c>
      <c r="D49" s="106" t="s">
        <v>49</v>
      </c>
      <c r="E49" s="6">
        <f>16/14</f>
        <v>1.1428571428571428</v>
      </c>
      <c r="F49" s="6"/>
    </row>
    <row r="50" spans="1:8">
      <c r="A50" s="106" t="s">
        <v>154</v>
      </c>
      <c r="B50" s="108" t="s">
        <v>93</v>
      </c>
      <c r="C50" s="106" t="s">
        <v>157</v>
      </c>
      <c r="D50" s="106" t="s">
        <v>49</v>
      </c>
      <c r="E50" s="6"/>
      <c r="F50" s="6">
        <f>8/14</f>
        <v>0.5714285714285714</v>
      </c>
    </row>
    <row r="51" spans="1:8">
      <c r="A51" s="106" t="s">
        <v>154</v>
      </c>
      <c r="B51" s="106" t="s">
        <v>58</v>
      </c>
      <c r="C51" s="136" t="s">
        <v>232</v>
      </c>
      <c r="D51" s="106" t="s">
        <v>212</v>
      </c>
      <c r="E51" s="6">
        <f>8/14</f>
        <v>0.5714285714285714</v>
      </c>
      <c r="F51" s="6">
        <f>8/14</f>
        <v>0.5714285714285714</v>
      </c>
    </row>
    <row r="52" spans="1:8">
      <c r="A52" s="106" t="s">
        <v>225</v>
      </c>
      <c r="B52" s="136" t="s">
        <v>59</v>
      </c>
      <c r="C52" s="106" t="s">
        <v>226</v>
      </c>
      <c r="D52" s="106" t="s">
        <v>227</v>
      </c>
      <c r="E52" s="136">
        <v>2</v>
      </c>
    </row>
    <row r="53" spans="1:8">
      <c r="A53" s="106" t="s">
        <v>225</v>
      </c>
      <c r="B53" s="136" t="s">
        <v>59</v>
      </c>
      <c r="C53" s="106" t="s">
        <v>231</v>
      </c>
      <c r="D53" s="106" t="s">
        <v>230</v>
      </c>
      <c r="E53" s="136">
        <v>2</v>
      </c>
      <c r="H53" s="106"/>
    </row>
    <row r="54" spans="1:8" ht="14.5">
      <c r="A54" s="106" t="s">
        <v>225</v>
      </c>
      <c r="B54" t="s">
        <v>58</v>
      </c>
      <c r="C54" s="136" t="s">
        <v>270</v>
      </c>
      <c r="D54" s="152" t="s">
        <v>263</v>
      </c>
      <c r="E54" s="106">
        <v>2</v>
      </c>
    </row>
    <row r="55" spans="1:8">
      <c r="B55" s="108" t="s">
        <v>59</v>
      </c>
      <c r="C55" s="106"/>
      <c r="D55" s="107" t="s">
        <v>220</v>
      </c>
      <c r="F55" s="136">
        <v>3</v>
      </c>
    </row>
    <row r="56" spans="1:8">
      <c r="B56" s="136" t="s">
        <v>62</v>
      </c>
      <c r="D56" s="136" t="s">
        <v>242</v>
      </c>
      <c r="F56" s="136">
        <v>4.5</v>
      </c>
    </row>
    <row r="57" spans="1:8">
      <c r="B57" s="136" t="s">
        <v>93</v>
      </c>
      <c r="D57" s="136" t="s">
        <v>242</v>
      </c>
      <c r="F57" s="136">
        <v>3</v>
      </c>
    </row>
  </sheetData>
  <autoFilter ref="A14:I5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IAK_orarend_2015-16_II_felev</vt:lpstr>
      <vt:lpstr>Tantargyak</vt:lpstr>
      <vt:lpstr>Oktatok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Kulcsárné Forrai Mónika</dc:creator>
  <cp:lastModifiedBy>Dr. Kulcsár Gyula</cp:lastModifiedBy>
  <cp:lastPrinted>2015-02-02T13:58:58Z</cp:lastPrinted>
  <dcterms:created xsi:type="dcterms:W3CDTF">2014-02-06T23:45:19Z</dcterms:created>
  <dcterms:modified xsi:type="dcterms:W3CDTF">2016-03-30T09:09:54Z</dcterms:modified>
</cp:coreProperties>
</file>